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\Documents\1 REFORME 2019 2020 NX cours PVM\XL tableur\0 Trimestre 1 2023-2024\"/>
    </mc:Choice>
  </mc:AlternateContent>
  <xr:revisionPtr revIDLastSave="0" documentId="13_ncr:1_{A6017CD8-202E-47E9-86B8-8E6550D4E03C}" xr6:coauthVersionLast="47" xr6:coauthVersionMax="47" xr10:uidLastSave="{00000000-0000-0000-0000-000000000000}"/>
  <bookViews>
    <workbookView xWindow="-120" yWindow="-120" windowWidth="19440" windowHeight="15000" firstSheet="3" activeTab="5" xr2:uid="{4DC46EDD-26F5-463B-AF1C-B922A97FC8D4}"/>
  </bookViews>
  <sheets>
    <sheet name="T 3  liste classe" sheetId="1" r:id="rId1"/>
    <sheet name="Tg3 Trim 1" sheetId="21" r:id="rId2"/>
    <sheet name="Tgr 2 Trim 1" sheetId="46" r:id="rId3"/>
    <sheet name="1ere  Trim 1" sheetId="10" r:id="rId4"/>
    <sheet name="2nde 1 T 1" sheetId="12" r:id="rId5"/>
    <sheet name="2nde 2 T 1 " sheetId="27" r:id="rId6"/>
    <sheet name="2nde 3 T 1" sheetId="11" r:id="rId7"/>
    <sheet name="2nde 4 T 1 " sheetId="28" r:id="rId8"/>
    <sheet name="2nde 5 T 1 " sheetId="20" r:id="rId9"/>
    <sheet name="Ttes listes" sheetId="29" r:id="rId10"/>
    <sheet name="rattrapage" sheetId="40" r:id="rId11"/>
    <sheet name="Bilan T1 G3" sheetId="43" r:id="rId12"/>
    <sheet name="Moy Classt T1" sheetId="44" r:id="rId13"/>
    <sheet name="Feuil1" sheetId="45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27" l="1"/>
  <c r="E5" i="27"/>
  <c r="E6" i="27"/>
  <c r="E7" i="27"/>
  <c r="E8" i="27"/>
  <c r="E9" i="27"/>
  <c r="E10" i="27"/>
  <c r="E11" i="27"/>
  <c r="E12" i="27"/>
  <c r="E13" i="27"/>
  <c r="E14" i="27"/>
  <c r="E15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32" i="27"/>
  <c r="E33" i="27"/>
  <c r="E34" i="27"/>
  <c r="E35" i="27"/>
  <c r="E36" i="27"/>
  <c r="E37" i="27"/>
  <c r="E38" i="27"/>
  <c r="E5" i="20"/>
  <c r="E6" i="20"/>
  <c r="E8" i="20"/>
  <c r="E9" i="20"/>
  <c r="E10" i="20"/>
  <c r="I10" i="20" s="1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7" i="20"/>
  <c r="E28" i="20"/>
  <c r="E29" i="20"/>
  <c r="E30" i="20"/>
  <c r="E31" i="20"/>
  <c r="E32" i="20"/>
  <c r="E33" i="20"/>
  <c r="E34" i="20"/>
  <c r="E35" i="20"/>
  <c r="E36" i="20"/>
  <c r="E37" i="20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5" i="10"/>
  <c r="E36" i="21"/>
  <c r="F36" i="21"/>
  <c r="G36" i="21"/>
  <c r="H36" i="21"/>
  <c r="I36" i="21"/>
  <c r="J36" i="21"/>
  <c r="D36" i="21"/>
  <c r="E6" i="11"/>
  <c r="E9" i="11"/>
  <c r="E13" i="11"/>
  <c r="E19" i="11"/>
  <c r="E20" i="11"/>
  <c r="E24" i="11"/>
  <c r="E31" i="11"/>
  <c r="E33" i="11"/>
  <c r="T5" i="20"/>
  <c r="T6" i="20"/>
  <c r="T7" i="20"/>
  <c r="T8" i="20"/>
  <c r="D8" i="20" s="1"/>
  <c r="T9" i="20"/>
  <c r="T10" i="20"/>
  <c r="T11" i="20"/>
  <c r="D11" i="20" s="1"/>
  <c r="T12" i="20"/>
  <c r="D12" i="20" s="1"/>
  <c r="T13" i="20"/>
  <c r="T14" i="20"/>
  <c r="D14" i="20" s="1"/>
  <c r="T15" i="20"/>
  <c r="D15" i="20" s="1"/>
  <c r="T16" i="20"/>
  <c r="D16" i="20" s="1"/>
  <c r="T17" i="20"/>
  <c r="T18" i="20"/>
  <c r="D18" i="20" s="1"/>
  <c r="T19" i="20"/>
  <c r="D19" i="20" s="1"/>
  <c r="T20" i="20"/>
  <c r="D20" i="20" s="1"/>
  <c r="T21" i="20"/>
  <c r="D21" i="20" s="1"/>
  <c r="I21" i="20" s="1"/>
  <c r="T22" i="20"/>
  <c r="T23" i="20"/>
  <c r="D23" i="20" s="1"/>
  <c r="T24" i="20"/>
  <c r="D24" i="20" s="1"/>
  <c r="T25" i="20"/>
  <c r="D25" i="20" s="1"/>
  <c r="I25" i="20" s="1"/>
  <c r="T26" i="20"/>
  <c r="D26" i="20" s="1"/>
  <c r="T27" i="20"/>
  <c r="D27" i="20" s="1"/>
  <c r="T28" i="20"/>
  <c r="D28" i="20" s="1"/>
  <c r="T29" i="20"/>
  <c r="T30" i="20"/>
  <c r="D30" i="20" s="1"/>
  <c r="T31" i="20"/>
  <c r="T32" i="20"/>
  <c r="D32" i="20" s="1"/>
  <c r="T33" i="20"/>
  <c r="T34" i="20"/>
  <c r="D34" i="20" s="1"/>
  <c r="T35" i="20"/>
  <c r="D35" i="20" s="1"/>
  <c r="T36" i="20"/>
  <c r="D36" i="20" s="1"/>
  <c r="T37" i="20"/>
  <c r="D5" i="20"/>
  <c r="D6" i="20"/>
  <c r="I6" i="20" s="1"/>
  <c r="D7" i="20"/>
  <c r="I7" i="20" s="1"/>
  <c r="D9" i="20"/>
  <c r="D10" i="20"/>
  <c r="D13" i="20"/>
  <c r="D17" i="20"/>
  <c r="I17" i="20" s="1"/>
  <c r="D22" i="20"/>
  <c r="I22" i="20" s="1"/>
  <c r="D29" i="20"/>
  <c r="D31" i="20"/>
  <c r="D33" i="20"/>
  <c r="D37" i="20"/>
  <c r="D4" i="20"/>
  <c r="D4" i="28"/>
  <c r="D5" i="28"/>
  <c r="D7" i="28"/>
  <c r="D10" i="28"/>
  <c r="D12" i="28"/>
  <c r="D22" i="28"/>
  <c r="D23" i="28"/>
  <c r="D25" i="28"/>
  <c r="D26" i="28"/>
  <c r="D27" i="28"/>
  <c r="D28" i="28"/>
  <c r="D33" i="28"/>
  <c r="D35" i="28"/>
  <c r="D36" i="28"/>
  <c r="D37" i="28"/>
  <c r="D4" i="27"/>
  <c r="D6" i="27"/>
  <c r="D7" i="27"/>
  <c r="D10" i="27"/>
  <c r="D12" i="27"/>
  <c r="D13" i="27"/>
  <c r="D16" i="27"/>
  <c r="D18" i="27"/>
  <c r="D20" i="27"/>
  <c r="D26" i="27"/>
  <c r="D28" i="27"/>
  <c r="D29" i="27"/>
  <c r="D30" i="27"/>
  <c r="D33" i="27"/>
  <c r="D34" i="27"/>
  <c r="D37" i="27"/>
  <c r="D38" i="27"/>
  <c r="F33" i="12"/>
  <c r="G33" i="12"/>
  <c r="H33" i="12"/>
  <c r="I7" i="12"/>
  <c r="I13" i="12"/>
  <c r="I16" i="12"/>
  <c r="I20" i="12"/>
  <c r="I21" i="12"/>
  <c r="I24" i="12"/>
  <c r="I25" i="12"/>
  <c r="I28" i="12"/>
  <c r="D7" i="12"/>
  <c r="D12" i="12"/>
  <c r="I12" i="12" s="1"/>
  <c r="D13" i="12"/>
  <c r="D16" i="12"/>
  <c r="D20" i="12"/>
  <c r="D21" i="12"/>
  <c r="D24" i="12"/>
  <c r="D25" i="12"/>
  <c r="D28" i="12"/>
  <c r="D30" i="12"/>
  <c r="E17" i="46"/>
  <c r="G17" i="46"/>
  <c r="H17" i="46"/>
  <c r="I17" i="46"/>
  <c r="J17" i="46"/>
  <c r="L17" i="46"/>
  <c r="D17" i="46"/>
  <c r="F5" i="46"/>
  <c r="F6" i="46"/>
  <c r="F7" i="46"/>
  <c r="F8" i="46"/>
  <c r="F9" i="46"/>
  <c r="F10" i="46"/>
  <c r="F11" i="46"/>
  <c r="F12" i="46"/>
  <c r="F13" i="46"/>
  <c r="F14" i="46"/>
  <c r="F15" i="46"/>
  <c r="F16" i="46"/>
  <c r="F4" i="46"/>
  <c r="I5" i="20"/>
  <c r="I9" i="20"/>
  <c r="I13" i="20"/>
  <c r="I29" i="20"/>
  <c r="I31" i="20"/>
  <c r="I33" i="20"/>
  <c r="I37" i="20"/>
  <c r="F38" i="20"/>
  <c r="G38" i="20"/>
  <c r="H38" i="20"/>
  <c r="K21" i="21"/>
  <c r="K30" i="21"/>
  <c r="K31" i="21"/>
  <c r="Y5" i="21"/>
  <c r="K5" i="21" s="1"/>
  <c r="Y6" i="21"/>
  <c r="K6" i="21" s="1"/>
  <c r="Y7" i="21"/>
  <c r="K7" i="21" s="1"/>
  <c r="Y8" i="21"/>
  <c r="K8" i="21" s="1"/>
  <c r="Y9" i="21"/>
  <c r="K9" i="21" s="1"/>
  <c r="Y10" i="21"/>
  <c r="K10" i="21" s="1"/>
  <c r="Y11" i="21"/>
  <c r="K11" i="21" s="1"/>
  <c r="Y12" i="21"/>
  <c r="K12" i="21" s="1"/>
  <c r="Y13" i="21"/>
  <c r="K13" i="21" s="1"/>
  <c r="Y14" i="21"/>
  <c r="K14" i="21" s="1"/>
  <c r="Y15" i="21"/>
  <c r="K15" i="21" s="1"/>
  <c r="Y16" i="21"/>
  <c r="K16" i="21" s="1"/>
  <c r="Y17" i="21"/>
  <c r="K17" i="21" s="1"/>
  <c r="Y18" i="21"/>
  <c r="K18" i="21" s="1"/>
  <c r="Y19" i="21"/>
  <c r="K19" i="21" s="1"/>
  <c r="Y20" i="21"/>
  <c r="K20" i="21" s="1"/>
  <c r="Y21" i="21"/>
  <c r="Y22" i="21"/>
  <c r="K22" i="21" s="1"/>
  <c r="Y23" i="21"/>
  <c r="K23" i="21" s="1"/>
  <c r="Y24" i="21"/>
  <c r="K24" i="21" s="1"/>
  <c r="Y25" i="21"/>
  <c r="K25" i="21" s="1"/>
  <c r="Y26" i="21"/>
  <c r="K26" i="21" s="1"/>
  <c r="Y27" i="21"/>
  <c r="K27" i="21" s="1"/>
  <c r="Y28" i="21"/>
  <c r="K28" i="21" s="1"/>
  <c r="Y29" i="21"/>
  <c r="K29" i="21" s="1"/>
  <c r="Y30" i="21"/>
  <c r="Y31" i="21"/>
  <c r="Y32" i="21"/>
  <c r="K32" i="21" s="1"/>
  <c r="Y33" i="21"/>
  <c r="K33" i="21" s="1"/>
  <c r="Y34" i="21"/>
  <c r="K34" i="21" s="1"/>
  <c r="Y35" i="21"/>
  <c r="K35" i="21" s="1"/>
  <c r="Y4" i="21"/>
  <c r="Y5" i="46"/>
  <c r="K5" i="46" s="1"/>
  <c r="Y6" i="46"/>
  <c r="K6" i="46" s="1"/>
  <c r="Y7" i="46"/>
  <c r="K7" i="46" s="1"/>
  <c r="Y8" i="46"/>
  <c r="K8" i="46" s="1"/>
  <c r="Y9" i="46"/>
  <c r="K9" i="46" s="1"/>
  <c r="Y10" i="46"/>
  <c r="K10" i="46" s="1"/>
  <c r="Y11" i="46"/>
  <c r="K11" i="46" s="1"/>
  <c r="Y12" i="46"/>
  <c r="K12" i="46" s="1"/>
  <c r="Y13" i="46"/>
  <c r="K13" i="46" s="1"/>
  <c r="Y14" i="46"/>
  <c r="Y15" i="46"/>
  <c r="K15" i="46" s="1"/>
  <c r="K17" i="46" s="1"/>
  <c r="Y16" i="46"/>
  <c r="K16" i="46" s="1"/>
  <c r="Y4" i="46"/>
  <c r="K14" i="46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5" i="10"/>
  <c r="T5" i="12"/>
  <c r="D5" i="12" s="1"/>
  <c r="I5" i="12" s="1"/>
  <c r="T6" i="12"/>
  <c r="D6" i="12" s="1"/>
  <c r="I6" i="12" s="1"/>
  <c r="T7" i="12"/>
  <c r="T8" i="12"/>
  <c r="D8" i="12" s="1"/>
  <c r="T9" i="12"/>
  <c r="D9" i="12" s="1"/>
  <c r="I9" i="12" s="1"/>
  <c r="T10" i="12"/>
  <c r="D10" i="12" s="1"/>
  <c r="T11" i="12"/>
  <c r="D11" i="12" s="1"/>
  <c r="I11" i="12" s="1"/>
  <c r="T12" i="12"/>
  <c r="T13" i="12"/>
  <c r="T14" i="12"/>
  <c r="D14" i="12" s="1"/>
  <c r="I14" i="12" s="1"/>
  <c r="T15" i="12"/>
  <c r="D15" i="12" s="1"/>
  <c r="I15" i="12" s="1"/>
  <c r="T16" i="12"/>
  <c r="T17" i="12"/>
  <c r="D17" i="12" s="1"/>
  <c r="I17" i="12" s="1"/>
  <c r="T18" i="12"/>
  <c r="D18" i="12" s="1"/>
  <c r="T19" i="12"/>
  <c r="D19" i="12" s="1"/>
  <c r="I19" i="12" s="1"/>
  <c r="T20" i="12"/>
  <c r="T21" i="12"/>
  <c r="T22" i="12"/>
  <c r="D22" i="12" s="1"/>
  <c r="I22" i="12" s="1"/>
  <c r="T23" i="12"/>
  <c r="D23" i="12" s="1"/>
  <c r="I23" i="12" s="1"/>
  <c r="T24" i="12"/>
  <c r="T25" i="12"/>
  <c r="T26" i="12"/>
  <c r="D26" i="12" s="1"/>
  <c r="I26" i="12" s="1"/>
  <c r="T27" i="12"/>
  <c r="D27" i="12" s="1"/>
  <c r="I27" i="12" s="1"/>
  <c r="T28" i="12"/>
  <c r="T29" i="12"/>
  <c r="D29" i="12" s="1"/>
  <c r="I29" i="12" s="1"/>
  <c r="T30" i="12"/>
  <c r="T31" i="12"/>
  <c r="D31" i="12" s="1"/>
  <c r="I31" i="12" s="1"/>
  <c r="T32" i="12"/>
  <c r="D32" i="12" s="1"/>
  <c r="I32" i="12" s="1"/>
  <c r="E4" i="12"/>
  <c r="T4" i="12"/>
  <c r="D4" i="12" s="1"/>
  <c r="I36" i="20" l="1"/>
  <c r="I32" i="20"/>
  <c r="I28" i="20"/>
  <c r="I24" i="20"/>
  <c r="I20" i="20"/>
  <c r="I16" i="20"/>
  <c r="I12" i="20"/>
  <c r="I8" i="20"/>
  <c r="I35" i="20"/>
  <c r="I27" i="20"/>
  <c r="I23" i="20"/>
  <c r="I19" i="20"/>
  <c r="I15" i="20"/>
  <c r="I11" i="20"/>
  <c r="I34" i="20"/>
  <c r="I30" i="20"/>
  <c r="I26" i="20"/>
  <c r="I18" i="20"/>
  <c r="I14" i="20"/>
  <c r="I8" i="12"/>
  <c r="I4" i="12"/>
  <c r="I18" i="12"/>
  <c r="I30" i="12"/>
  <c r="I10" i="12"/>
  <c r="D33" i="12"/>
  <c r="E33" i="12"/>
  <c r="F17" i="46"/>
  <c r="M16" i="46"/>
  <c r="M15" i="46"/>
  <c r="M14" i="46"/>
  <c r="M13" i="46"/>
  <c r="M12" i="46"/>
  <c r="M11" i="46"/>
  <c r="M10" i="46"/>
  <c r="M9" i="46"/>
  <c r="M8" i="46"/>
  <c r="M7" i="46"/>
  <c r="M6" i="46"/>
  <c r="M5" i="46"/>
  <c r="K4" i="46"/>
  <c r="M4" i="46" s="1"/>
  <c r="H5" i="45"/>
  <c r="H6" i="45"/>
  <c r="H7" i="45"/>
  <c r="H8" i="45"/>
  <c r="H9" i="45"/>
  <c r="H10" i="45"/>
  <c r="H11" i="45"/>
  <c r="H12" i="45"/>
  <c r="H13" i="45"/>
  <c r="H14" i="45"/>
  <c r="H15" i="45"/>
  <c r="H16" i="45"/>
  <c r="H17" i="45"/>
  <c r="H18" i="45"/>
  <c r="H19" i="45"/>
  <c r="H20" i="45"/>
  <c r="H21" i="45"/>
  <c r="H22" i="45"/>
  <c r="H23" i="45"/>
  <c r="H24" i="45"/>
  <c r="H25" i="45"/>
  <c r="H26" i="45"/>
  <c r="H27" i="45"/>
  <c r="H28" i="45"/>
  <c r="H29" i="45"/>
  <c r="H30" i="45"/>
  <c r="H31" i="45"/>
  <c r="H32" i="45"/>
  <c r="H33" i="45"/>
  <c r="H34" i="45"/>
  <c r="H35" i="45"/>
  <c r="H36" i="45"/>
  <c r="H37" i="45"/>
  <c r="H38" i="45"/>
  <c r="H39" i="45"/>
  <c r="H40" i="45"/>
  <c r="H4" i="45"/>
  <c r="G5" i="45"/>
  <c r="G6" i="45"/>
  <c r="G7" i="45"/>
  <c r="G8" i="45"/>
  <c r="G9" i="45"/>
  <c r="G10" i="45"/>
  <c r="G11" i="45"/>
  <c r="G12" i="45"/>
  <c r="G13" i="45"/>
  <c r="G14" i="45"/>
  <c r="G15" i="45"/>
  <c r="G16" i="45"/>
  <c r="G17" i="45"/>
  <c r="G18" i="45"/>
  <c r="G19" i="45"/>
  <c r="G20" i="45"/>
  <c r="G21" i="45"/>
  <c r="G22" i="45"/>
  <c r="G23" i="45"/>
  <c r="G24" i="45"/>
  <c r="G25" i="45"/>
  <c r="G26" i="45"/>
  <c r="G27" i="45"/>
  <c r="G28" i="45"/>
  <c r="G29" i="45"/>
  <c r="G30" i="45"/>
  <c r="G31" i="45"/>
  <c r="G32" i="45"/>
  <c r="G33" i="45"/>
  <c r="G34" i="45"/>
  <c r="G35" i="45"/>
  <c r="G36" i="45"/>
  <c r="G37" i="45"/>
  <c r="G38" i="45"/>
  <c r="G39" i="45"/>
  <c r="G40" i="45"/>
  <c r="G4" i="45"/>
  <c r="G36" i="11"/>
  <c r="H36" i="11"/>
  <c r="I36" i="11"/>
  <c r="K36" i="11"/>
  <c r="D14" i="40"/>
  <c r="I33" i="12" l="1"/>
  <c r="M17" i="46"/>
  <c r="Z6" i="10"/>
  <c r="E6" i="10" s="1"/>
  <c r="Z7" i="10"/>
  <c r="E7" i="10" s="1"/>
  <c r="Z8" i="10"/>
  <c r="Z9" i="10"/>
  <c r="Z10" i="10"/>
  <c r="Z11" i="10"/>
  <c r="E11" i="10" s="1"/>
  <c r="Z12" i="10"/>
  <c r="E12" i="10" s="1"/>
  <c r="Z13" i="10"/>
  <c r="Z14" i="10"/>
  <c r="E14" i="10" s="1"/>
  <c r="Z15" i="10"/>
  <c r="E15" i="10" s="1"/>
  <c r="Z16" i="10"/>
  <c r="Z17" i="10"/>
  <c r="Z18" i="10"/>
  <c r="Z19" i="10"/>
  <c r="E19" i="10" s="1"/>
  <c r="Z20" i="10"/>
  <c r="Z21" i="10"/>
  <c r="Z22" i="10"/>
  <c r="E22" i="10" s="1"/>
  <c r="K22" i="10" s="1"/>
  <c r="Z23" i="10"/>
  <c r="Z24" i="10"/>
  <c r="Z25" i="10"/>
  <c r="Z26" i="10"/>
  <c r="E26" i="10" s="1"/>
  <c r="K26" i="10" s="1"/>
  <c r="Z27" i="10"/>
  <c r="E27" i="10" s="1"/>
  <c r="K27" i="10" s="1"/>
  <c r="Z28" i="10"/>
  <c r="E28" i="10" s="1"/>
  <c r="Z29" i="10"/>
  <c r="Z30" i="10"/>
  <c r="E30" i="10" s="1"/>
  <c r="K30" i="10" s="1"/>
  <c r="Z31" i="10"/>
  <c r="K19" i="10"/>
  <c r="V4" i="11"/>
  <c r="E4" i="11" s="1"/>
  <c r="V5" i="11"/>
  <c r="E5" i="11" s="1"/>
  <c r="V6" i="11"/>
  <c r="V7" i="11"/>
  <c r="E7" i="11" s="1"/>
  <c r="V8" i="11"/>
  <c r="E8" i="11" s="1"/>
  <c r="V9" i="11"/>
  <c r="V10" i="11"/>
  <c r="E10" i="11" s="1"/>
  <c r="V11" i="11"/>
  <c r="E11" i="11" s="1"/>
  <c r="V12" i="11"/>
  <c r="E12" i="11" s="1"/>
  <c r="V13" i="11"/>
  <c r="V14" i="11"/>
  <c r="E14" i="11" s="1"/>
  <c r="V15" i="11"/>
  <c r="E15" i="11" s="1"/>
  <c r="V16" i="11"/>
  <c r="E16" i="11" s="1"/>
  <c r="V17" i="11"/>
  <c r="E17" i="11" s="1"/>
  <c r="V18" i="11"/>
  <c r="E18" i="11" s="1"/>
  <c r="V19" i="11"/>
  <c r="V20" i="11"/>
  <c r="V21" i="11"/>
  <c r="E21" i="11" s="1"/>
  <c r="V22" i="11"/>
  <c r="E22" i="11" s="1"/>
  <c r="V23" i="11"/>
  <c r="E23" i="11" s="1"/>
  <c r="V24" i="11"/>
  <c r="V25" i="11"/>
  <c r="E25" i="11" s="1"/>
  <c r="V26" i="11"/>
  <c r="E26" i="11" s="1"/>
  <c r="V27" i="11"/>
  <c r="E27" i="11" s="1"/>
  <c r="V28" i="11"/>
  <c r="E28" i="11" s="1"/>
  <c r="V29" i="11"/>
  <c r="E29" i="11" s="1"/>
  <c r="V30" i="11"/>
  <c r="E30" i="11" s="1"/>
  <c r="V31" i="11"/>
  <c r="V32" i="11"/>
  <c r="E32" i="11" s="1"/>
  <c r="V33" i="11"/>
  <c r="V34" i="11"/>
  <c r="E34" i="11" s="1"/>
  <c r="V35" i="11"/>
  <c r="E35" i="11" s="1"/>
  <c r="V3" i="11"/>
  <c r="U4" i="27"/>
  <c r="U5" i="27"/>
  <c r="D5" i="27" s="1"/>
  <c r="U6" i="27"/>
  <c r="U7" i="27"/>
  <c r="U8" i="27"/>
  <c r="D8" i="27" s="1"/>
  <c r="U9" i="27"/>
  <c r="D9" i="27" s="1"/>
  <c r="U10" i="27"/>
  <c r="U11" i="27"/>
  <c r="D11" i="27" s="1"/>
  <c r="U13" i="27"/>
  <c r="U14" i="27"/>
  <c r="D14" i="27" s="1"/>
  <c r="U15" i="27"/>
  <c r="D15" i="27" s="1"/>
  <c r="U16" i="27"/>
  <c r="U17" i="27"/>
  <c r="D17" i="27" s="1"/>
  <c r="U18" i="27"/>
  <c r="U19" i="27"/>
  <c r="D19" i="27" s="1"/>
  <c r="U20" i="27"/>
  <c r="U21" i="27"/>
  <c r="D21" i="27" s="1"/>
  <c r="U22" i="27"/>
  <c r="D22" i="27" s="1"/>
  <c r="U23" i="27"/>
  <c r="D23" i="27" s="1"/>
  <c r="U24" i="27"/>
  <c r="D24" i="27" s="1"/>
  <c r="U25" i="27"/>
  <c r="D25" i="27" s="1"/>
  <c r="U26" i="27"/>
  <c r="U27" i="27"/>
  <c r="D27" i="27" s="1"/>
  <c r="U28" i="27"/>
  <c r="U29" i="27"/>
  <c r="U30" i="27"/>
  <c r="U31" i="27"/>
  <c r="D31" i="27" s="1"/>
  <c r="U32" i="27"/>
  <c r="D32" i="27" s="1"/>
  <c r="U33" i="27"/>
  <c r="U34" i="27"/>
  <c r="U35" i="27"/>
  <c r="D35" i="27" s="1"/>
  <c r="U36" i="27"/>
  <c r="D36" i="27" s="1"/>
  <c r="U38" i="27"/>
  <c r="U4" i="28"/>
  <c r="U5" i="28"/>
  <c r="U6" i="28"/>
  <c r="D6" i="28" s="1"/>
  <c r="U7" i="28"/>
  <c r="U8" i="28"/>
  <c r="D8" i="28" s="1"/>
  <c r="U9" i="28"/>
  <c r="D9" i="28" s="1"/>
  <c r="U10" i="28"/>
  <c r="U11" i="28"/>
  <c r="D11" i="28" s="1"/>
  <c r="U12" i="28"/>
  <c r="U13" i="28"/>
  <c r="D13" i="28" s="1"/>
  <c r="U14" i="28"/>
  <c r="D14" i="28" s="1"/>
  <c r="U15" i="28"/>
  <c r="D15" i="28" s="1"/>
  <c r="U16" i="28"/>
  <c r="D16" i="28" s="1"/>
  <c r="U17" i="28"/>
  <c r="D17" i="28" s="1"/>
  <c r="U18" i="28"/>
  <c r="D18" i="28" s="1"/>
  <c r="U19" i="28"/>
  <c r="D19" i="28" s="1"/>
  <c r="U20" i="28"/>
  <c r="D20" i="28" s="1"/>
  <c r="U21" i="28"/>
  <c r="D21" i="28" s="1"/>
  <c r="U22" i="28"/>
  <c r="U23" i="28"/>
  <c r="U24" i="28"/>
  <c r="D24" i="28" s="1"/>
  <c r="U25" i="28"/>
  <c r="U26" i="28"/>
  <c r="U27" i="28"/>
  <c r="U28" i="28"/>
  <c r="U29" i="28"/>
  <c r="D29" i="28" s="1"/>
  <c r="U30" i="28"/>
  <c r="D30" i="28" s="1"/>
  <c r="U31" i="28"/>
  <c r="D31" i="28" s="1"/>
  <c r="U32" i="28"/>
  <c r="D32" i="28" s="1"/>
  <c r="U33" i="28"/>
  <c r="U34" i="28"/>
  <c r="D34" i="28" s="1"/>
  <c r="U36" i="28"/>
  <c r="U3" i="28"/>
  <c r="K7" i="10"/>
  <c r="K11" i="10"/>
  <c r="E20" i="10" l="1"/>
  <c r="K20" i="10" s="1"/>
  <c r="E23" i="10"/>
  <c r="K23" i="10" s="1"/>
  <c r="E18" i="10"/>
  <c r="K18" i="10" s="1"/>
  <c r="E24" i="10"/>
  <c r="K24" i="10" s="1"/>
  <c r="E29" i="10"/>
  <c r="K29" i="10" s="1"/>
  <c r="E21" i="10"/>
  <c r="K21" i="10" s="1"/>
  <c r="E13" i="10"/>
  <c r="K13" i="10" s="1"/>
  <c r="E9" i="10"/>
  <c r="K9" i="10" s="1"/>
  <c r="K8" i="10"/>
  <c r="E8" i="10"/>
  <c r="E31" i="10"/>
  <c r="K31" i="10" s="1"/>
  <c r="E16" i="10"/>
  <c r="K16" i="10" s="1"/>
  <c r="E25" i="10"/>
  <c r="K25" i="10" s="1"/>
  <c r="E10" i="10"/>
  <c r="K10" i="10" s="1"/>
  <c r="E17" i="10"/>
  <c r="K17" i="10" s="1"/>
  <c r="K12" i="10"/>
  <c r="K28" i="10"/>
  <c r="K14" i="10"/>
  <c r="K6" i="10"/>
  <c r="K15" i="10"/>
  <c r="M30" i="21"/>
  <c r="M12" i="21"/>
  <c r="M29" i="21"/>
  <c r="M5" i="21"/>
  <c r="M25" i="21"/>
  <c r="M33" i="21"/>
  <c r="M13" i="21"/>
  <c r="M14" i="21"/>
  <c r="M10" i="21"/>
  <c r="M32" i="21"/>
  <c r="M28" i="21"/>
  <c r="M24" i="21"/>
  <c r="M35" i="21"/>
  <c r="M31" i="21"/>
  <c r="M19" i="21"/>
  <c r="M15" i="21"/>
  <c r="M7" i="21"/>
  <c r="M34" i="21"/>
  <c r="M26" i="21"/>
  <c r="M22" i="21"/>
  <c r="M18" i="21"/>
  <c r="M6" i="21"/>
  <c r="M21" i="21"/>
  <c r="M17" i="21"/>
  <c r="M9" i="21"/>
  <c r="M20" i="21"/>
  <c r="M16" i="21"/>
  <c r="M8" i="21"/>
  <c r="M27" i="21"/>
  <c r="M23" i="21"/>
  <c r="M11" i="21"/>
  <c r="E4" i="20"/>
  <c r="E3" i="27"/>
  <c r="H37" i="28"/>
  <c r="G37" i="28"/>
  <c r="F37" i="28"/>
  <c r="D3" i="28"/>
  <c r="E3" i="28"/>
  <c r="H39" i="27"/>
  <c r="G39" i="27"/>
  <c r="F39" i="27"/>
  <c r="E39" i="27" s="1"/>
  <c r="I4" i="20" l="1"/>
  <c r="I38" i="20" s="1"/>
  <c r="E38" i="20"/>
  <c r="E37" i="28"/>
  <c r="I3" i="28"/>
  <c r="I37" i="28" s="1"/>
  <c r="F3" i="11" l="1"/>
  <c r="F36" i="11" s="1"/>
  <c r="T4" i="20"/>
  <c r="O32" i="10"/>
  <c r="N32" i="10"/>
  <c r="M32" i="10"/>
  <c r="L32" i="10"/>
  <c r="J32" i="10"/>
  <c r="I32" i="10"/>
  <c r="H32" i="10"/>
  <c r="K4" i="21"/>
  <c r="K36" i="21" s="1"/>
  <c r="F32" i="10" l="1"/>
  <c r="M4" i="21"/>
  <c r="G32" i="10"/>
  <c r="E3" i="11"/>
  <c r="J3" i="11" s="1"/>
  <c r="J36" i="11" s="1"/>
  <c r="M36" i="21" l="1"/>
  <c r="E36" i="11"/>
  <c r="Z5" i="10"/>
  <c r="E5" i="10" l="1"/>
  <c r="K5" i="10" s="1"/>
  <c r="K32" i="10" s="1"/>
  <c r="U3" i="27"/>
  <c r="D3" i="27" s="1"/>
  <c r="I3" i="27" s="1"/>
  <c r="E32" i="10" l="1"/>
  <c r="D39" i="27"/>
  <c r="I39" i="27"/>
</calcChain>
</file>

<file path=xl/sharedStrings.xml><?xml version="1.0" encoding="utf-8"?>
<sst xmlns="http://schemas.openxmlformats.org/spreadsheetml/2006/main" count="1170" uniqueCount="623">
  <si>
    <t>Nom…</t>
  </si>
  <si>
    <t>F</t>
  </si>
  <si>
    <t>ALEXANDRE</t>
  </si>
  <si>
    <t>NATHAN</t>
  </si>
  <si>
    <t>qcm 1</t>
  </si>
  <si>
    <t>qcm 2</t>
  </si>
  <si>
    <t>QCM 1</t>
  </si>
  <si>
    <t>qcm 4</t>
  </si>
  <si>
    <t>QCM 2</t>
  </si>
  <si>
    <t>MOY T 1</t>
  </si>
  <si>
    <t xml:space="preserve">classement </t>
  </si>
  <si>
    <t>INES</t>
  </si>
  <si>
    <t xml:space="preserve">implik </t>
  </si>
  <si>
    <t xml:space="preserve">potin </t>
  </si>
  <si>
    <t>DST n°1</t>
  </si>
  <si>
    <t>DST</t>
  </si>
  <si>
    <t>EMMA</t>
  </si>
  <si>
    <t>AXEL</t>
  </si>
  <si>
    <t xml:space="preserve">Implication </t>
  </si>
  <si>
    <t xml:space="preserve">LABORDE </t>
  </si>
  <si>
    <t>Nom</t>
  </si>
  <si>
    <t>Implik</t>
  </si>
  <si>
    <t xml:space="preserve">...et moins </t>
  </si>
  <si>
    <t>qcm3</t>
  </si>
  <si>
    <t>Pts plus</t>
  </si>
  <si>
    <t>…prénom</t>
  </si>
  <si>
    <t>Trimestre 1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</si>
  <si>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</si>
  <si>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</si>
  <si>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</si>
  <si>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</si>
  <si>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</si>
  <si>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</si>
  <si>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</si>
  <si>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</si>
  <si>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</si>
  <si>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Implication Trimestre 1</t>
  </si>
  <si>
    <t xml:space="preserve">S2 </t>
  </si>
  <si>
    <t>pts</t>
  </si>
  <si>
    <t xml:space="preserve">… moins </t>
  </si>
  <si>
    <t>LOUISE</t>
  </si>
  <si>
    <t>NINA</t>
  </si>
  <si>
    <r>
      <t>2nde Gr.</t>
    </r>
    <r>
      <rPr>
        <b/>
        <sz val="14"/>
        <color rgb="FFFF0000"/>
        <rFont val="Calibri"/>
        <family val="2"/>
        <scheme val="minor"/>
      </rPr>
      <t>2</t>
    </r>
    <r>
      <rPr>
        <b/>
        <sz val="14"/>
        <color theme="3" tint="-0.249977111117893"/>
        <rFont val="Calibri"/>
        <family val="2"/>
        <scheme val="minor"/>
      </rPr>
      <t xml:space="preserve"> / 2021/2022 - Trim.</t>
    </r>
    <r>
      <rPr>
        <b/>
        <sz val="14"/>
        <color rgb="FFFF0000"/>
        <rFont val="Calibri"/>
        <family val="2"/>
        <scheme val="minor"/>
      </rPr>
      <t>1</t>
    </r>
  </si>
  <si>
    <t>Qcm 1a</t>
  </si>
  <si>
    <t>Qcm 1b</t>
  </si>
  <si>
    <r>
      <t>2nde Gr.</t>
    </r>
    <r>
      <rPr>
        <b/>
        <sz val="14"/>
        <color rgb="FFFF0000"/>
        <rFont val="Calibri"/>
        <family val="2"/>
        <scheme val="minor"/>
      </rPr>
      <t>1</t>
    </r>
    <r>
      <rPr>
        <b/>
        <sz val="14"/>
        <color theme="3" tint="-0.249977111117893"/>
        <rFont val="Calibri"/>
        <family val="2"/>
        <scheme val="minor"/>
      </rPr>
      <t xml:space="preserve"> / 2021/2022 - Trim.</t>
    </r>
    <r>
      <rPr>
        <b/>
        <sz val="14"/>
        <color rgb="FFFF0000"/>
        <rFont val="Calibri"/>
        <family val="2"/>
        <scheme val="minor"/>
      </rPr>
      <t>1</t>
    </r>
  </si>
  <si>
    <t>ANTOINE</t>
  </si>
  <si>
    <t>DUDA BAZONGA</t>
  </si>
  <si>
    <t xml:space="preserve">qcm 11 </t>
  </si>
  <si>
    <t xml:space="preserve">qcm 12 </t>
  </si>
  <si>
    <t>MATTHIEU</t>
  </si>
  <si>
    <t>pts +</t>
  </si>
  <si>
    <t>MSC</t>
  </si>
  <si>
    <r>
      <t xml:space="preserve">MOY </t>
    </r>
    <r>
      <rPr>
        <b/>
        <sz val="9"/>
        <color rgb="FF7030A0"/>
        <rFont val="Arial"/>
        <family val="2"/>
      </rPr>
      <t>T 1</t>
    </r>
  </si>
  <si>
    <t>ALAIN-DAVID (2)</t>
  </si>
  <si>
    <t>EWAN (5)</t>
  </si>
  <si>
    <t>LOUIS</t>
  </si>
  <si>
    <t xml:space="preserve">GLOTIN </t>
  </si>
  <si>
    <t xml:space="preserve">ISSOUFALY </t>
  </si>
  <si>
    <t>MARIA</t>
  </si>
  <si>
    <t>IVAN</t>
  </si>
  <si>
    <t xml:space="preserve">JUMEILLE </t>
  </si>
  <si>
    <t>DARYL</t>
  </si>
  <si>
    <t xml:space="preserve">YE </t>
  </si>
  <si>
    <t xml:space="preserve">BELKHEDIM </t>
  </si>
  <si>
    <t>SOUMAYA</t>
  </si>
  <si>
    <t>BAPTISTE</t>
  </si>
  <si>
    <t xml:space="preserve">EDDAOUE </t>
  </si>
  <si>
    <t>SARA</t>
  </si>
  <si>
    <t xml:space="preserve">GHOMARI </t>
  </si>
  <si>
    <t>ADAM</t>
  </si>
  <si>
    <t>LILIANA</t>
  </si>
  <si>
    <t xml:space="preserve">BENARD </t>
  </si>
  <si>
    <t>DORIANA</t>
  </si>
  <si>
    <t xml:space="preserve">BESSOUYEH </t>
  </si>
  <si>
    <t>RUBEN</t>
  </si>
  <si>
    <t>THOMAS</t>
  </si>
  <si>
    <t xml:space="preserve">YANG </t>
  </si>
  <si>
    <t>KELLY</t>
  </si>
  <si>
    <t xml:space="preserve">1ère </t>
  </si>
  <si>
    <t xml:space="preserve">2nde 1 </t>
  </si>
  <si>
    <t>2nde2</t>
  </si>
  <si>
    <t>2nde 7</t>
  </si>
  <si>
    <t xml:space="preserve">ASSOULINE </t>
  </si>
  <si>
    <t>ALEXANDER</t>
  </si>
  <si>
    <t>LEANE</t>
  </si>
  <si>
    <t xml:space="preserve">ADDARIO </t>
  </si>
  <si>
    <t xml:space="preserve">MERCIER </t>
  </si>
  <si>
    <t xml:space="preserve">RENAUD </t>
  </si>
  <si>
    <t>ELVEN</t>
  </si>
  <si>
    <t xml:space="preserve">MESTARI </t>
  </si>
  <si>
    <t>FATIMA</t>
  </si>
  <si>
    <t>TG 2/3/5 - SES - Trimestre 1 - 2022 /2023</t>
  </si>
  <si>
    <t>Rattrapage</t>
  </si>
  <si>
    <t>Qcs N° 2</t>
  </si>
  <si>
    <t>Qcs N° 1</t>
  </si>
  <si>
    <t>TERMINALES</t>
  </si>
  <si>
    <t xml:space="preserve">2nde 2 </t>
  </si>
  <si>
    <t>2nde 6</t>
  </si>
  <si>
    <t>2nde 8</t>
  </si>
  <si>
    <t>SECONDES</t>
  </si>
  <si>
    <t>Moyenne générale</t>
  </si>
  <si>
    <t>Moyenne minimale</t>
  </si>
  <si>
    <t>Moyenne maximale</t>
  </si>
  <si>
    <t>% inférieur à 8</t>
  </si>
  <si>
    <t>% entre 8 et 12</t>
  </si>
  <si>
    <t>% supérieur à 12</t>
  </si>
  <si>
    <t>ADNANI YANIS</t>
  </si>
  <si>
    <t>ARTIGUES TOM</t>
  </si>
  <si>
    <t>BARRIERE SOLENN</t>
  </si>
  <si>
    <t>BOHLER GABRIEL</t>
  </si>
  <si>
    <t>BUREAU EMMA</t>
  </si>
  <si>
    <t>CHAMSSAN AMINE</t>
  </si>
  <si>
    <t>CHEN HUGO</t>
  </si>
  <si>
    <t>CHENEDE ANNAEG</t>
  </si>
  <si>
    <t>CHEUNG CLOTHILDE</t>
  </si>
  <si>
    <t>COTTIN ANAIS</t>
  </si>
  <si>
    <t>COUREAU ADRIEN</t>
  </si>
  <si>
    <t>DELTOUR JEAN-BAPTISTE</t>
  </si>
  <si>
    <t>DESCHATEAUX-GUERREAU LOLA</t>
  </si>
  <si>
    <t>DOS SANTOS LUCAS</t>
  </si>
  <si>
    <t>DUFFIEUX ARTHUR</t>
  </si>
  <si>
    <t>DUPUY CYRIL</t>
  </si>
  <si>
    <t>EL ALAOUI MANELLE</t>
  </si>
  <si>
    <t>FERNANDES LUCAS</t>
  </si>
  <si>
    <t>FEVRIER JEANNE</t>
  </si>
  <si>
    <t>FONTAINE FLAVIEN</t>
  </si>
  <si>
    <t>FRANCOIS JIMMY</t>
  </si>
  <si>
    <t>GIRAUD EVA</t>
  </si>
  <si>
    <t>GORZA LILA</t>
  </si>
  <si>
    <t>KELLAL JILLIAN</t>
  </si>
  <si>
    <t>LISSOPE PIERRE-DESIRE</t>
  </si>
  <si>
    <t>LUMUENI NKOUNKOU KADY</t>
  </si>
  <si>
    <t>MOBAREK MYRIAM</t>
  </si>
  <si>
    <t>MOHAMED SAID DHULFAKR MALIZ</t>
  </si>
  <si>
    <t>MORALES ESPIN LORA</t>
  </si>
  <si>
    <t>PASQUALINI CARLA</t>
  </si>
  <si>
    <t>PHIMMASANE ANAIS</t>
  </si>
  <si>
    <t>PHIMMASANE JEAN PAUL</t>
  </si>
  <si>
    <t>SIGNORILE JUNA</t>
  </si>
  <si>
    <t>SOUSA SANTOS RAPHAEL</t>
  </si>
  <si>
    <t>SOW--DANTIN BAIDI</t>
  </si>
  <si>
    <t>VANDENBROUCKE ANNE-MARIE</t>
  </si>
  <si>
    <t>YANG TONY</t>
  </si>
  <si>
    <t>Philo</t>
  </si>
  <si>
    <t>Hist G</t>
  </si>
  <si>
    <t>GB Lv1</t>
  </si>
  <si>
    <t>Esp Lv2</t>
  </si>
  <si>
    <t>All Lv2</t>
  </si>
  <si>
    <t>Ch Lv2</t>
  </si>
  <si>
    <t>E Sc</t>
  </si>
  <si>
    <t>Math</t>
  </si>
  <si>
    <t>SES</t>
  </si>
  <si>
    <t>HLP</t>
  </si>
  <si>
    <t>Phy Ch</t>
  </si>
  <si>
    <t>NSI</t>
  </si>
  <si>
    <t>HGGSP</t>
  </si>
  <si>
    <t>MOY</t>
  </si>
  <si>
    <t>Rg</t>
  </si>
  <si>
    <t>DGEMC</t>
  </si>
  <si>
    <t>Math C</t>
  </si>
  <si>
    <t xml:space="preserve">Math E </t>
  </si>
  <si>
    <t>EPS</t>
  </si>
  <si>
    <t>Ch Lv3</t>
  </si>
  <si>
    <t>Arts</t>
  </si>
  <si>
    <t>DNL</t>
  </si>
  <si>
    <t>Terminale G 3 - Trimestre 1 - PP M Garnaud</t>
  </si>
  <si>
    <t>C</t>
  </si>
  <si>
    <t>C  / E</t>
  </si>
  <si>
    <t>E</t>
  </si>
  <si>
    <t xml:space="preserve">Sanctions </t>
  </si>
  <si>
    <t>classement</t>
  </si>
  <si>
    <r>
      <t xml:space="preserve">F/ </t>
    </r>
    <r>
      <rPr>
        <b/>
        <sz val="10"/>
        <color rgb="FF00B050"/>
        <rFont val="Arial"/>
        <family val="2"/>
      </rPr>
      <t>C</t>
    </r>
  </si>
  <si>
    <t>E ?</t>
  </si>
  <si>
    <t>Classe Terminale G 3 - Année 2022 / 2023</t>
  </si>
  <si>
    <t>E?</t>
  </si>
  <si>
    <t>F vives</t>
  </si>
  <si>
    <t xml:space="preserve"> SC</t>
  </si>
  <si>
    <t xml:space="preserve">1ères </t>
  </si>
  <si>
    <t xml:space="preserve">Trim.1 </t>
  </si>
  <si>
    <t xml:space="preserve">Hausse Baisse                </t>
  </si>
  <si>
    <t xml:space="preserve">Evol, Rang </t>
  </si>
  <si>
    <t>Hausse Baisse</t>
  </si>
  <si>
    <t xml:space="preserve">Evolution Moy. </t>
  </si>
  <si>
    <t>Moy</t>
  </si>
  <si>
    <t>rg</t>
  </si>
  <si>
    <t>G3 = 32</t>
  </si>
  <si>
    <t xml:space="preserve">BENAMARA </t>
  </si>
  <si>
    <t>JORGEN</t>
  </si>
  <si>
    <t xml:space="preserve">BOUZIANE </t>
  </si>
  <si>
    <t>DAREN</t>
  </si>
  <si>
    <t xml:space="preserve">BREGERON </t>
  </si>
  <si>
    <t xml:space="preserve">BRIK </t>
  </si>
  <si>
    <t>ALYSSIA</t>
  </si>
  <si>
    <t xml:space="preserve">CAPUANO </t>
  </si>
  <si>
    <t xml:space="preserve">CHAMLAL </t>
  </si>
  <si>
    <t>MAISSANE</t>
  </si>
  <si>
    <t xml:space="preserve">DRESSLER </t>
  </si>
  <si>
    <t xml:space="preserve">ELENGA ITOUA </t>
  </si>
  <si>
    <t>CHRISSANGE</t>
  </si>
  <si>
    <t xml:space="preserve">FALL </t>
  </si>
  <si>
    <t>BASILE</t>
  </si>
  <si>
    <t xml:space="preserve">FEAT </t>
  </si>
  <si>
    <t>ALEXEI</t>
  </si>
  <si>
    <t xml:space="preserve">FLAMIN-LEANDRI </t>
  </si>
  <si>
    <t xml:space="preserve">GODINHO PEREIRA </t>
  </si>
  <si>
    <t xml:space="preserve">JERRARI </t>
  </si>
  <si>
    <t>YANISS</t>
  </si>
  <si>
    <t xml:space="preserve">JOUSSELIN </t>
  </si>
  <si>
    <t>PAUL</t>
  </si>
  <si>
    <t xml:space="preserve">MEZARI </t>
  </si>
  <si>
    <t>ILHYAN</t>
  </si>
  <si>
    <t xml:space="preserve">NADOLSKA </t>
  </si>
  <si>
    <t>AMELIE</t>
  </si>
  <si>
    <t xml:space="preserve">ROBERGE </t>
  </si>
  <si>
    <t xml:space="preserve">SCELLES </t>
  </si>
  <si>
    <t>ELYA</t>
  </si>
  <si>
    <t xml:space="preserve">SOUDJAY </t>
  </si>
  <si>
    <t>NAIMANE</t>
  </si>
  <si>
    <t xml:space="preserve">TAOUSSI </t>
  </si>
  <si>
    <t>ANNA</t>
  </si>
  <si>
    <t xml:space="preserve">THIBAULT </t>
  </si>
  <si>
    <t>VERA</t>
  </si>
  <si>
    <t xml:space="preserve">UNIMON </t>
  </si>
  <si>
    <t xml:space="preserve"> SOFIA</t>
  </si>
  <si>
    <t>BEHLOUL</t>
  </si>
  <si>
    <t xml:space="preserve"> YAHIA</t>
  </si>
  <si>
    <t xml:space="preserve">BEKKAT </t>
  </si>
  <si>
    <t>ANIS</t>
  </si>
  <si>
    <t xml:space="preserve">FOUCHAL </t>
  </si>
  <si>
    <t>JUGHURTHA</t>
  </si>
  <si>
    <t>BALLVE-BOUDOU</t>
  </si>
  <si>
    <t xml:space="preserve">RIEBEL </t>
  </si>
  <si>
    <t>MAJA</t>
  </si>
  <si>
    <t xml:space="preserve">VIGNE </t>
  </si>
  <si>
    <t>EULALIE</t>
  </si>
  <si>
    <r>
      <t>2nde Gr.4 / 2022/2023 - Trim.</t>
    </r>
    <r>
      <rPr>
        <b/>
        <sz val="14"/>
        <color rgb="FFFF0000"/>
        <rFont val="Calibri"/>
        <family val="2"/>
        <scheme val="minor"/>
      </rPr>
      <t>1</t>
    </r>
  </si>
  <si>
    <r>
      <t>2nde Gr.</t>
    </r>
    <r>
      <rPr>
        <b/>
        <sz val="14"/>
        <color rgb="FFFF0000"/>
        <rFont val="Calibri"/>
        <family val="2"/>
        <scheme val="minor"/>
      </rPr>
      <t>5</t>
    </r>
    <r>
      <rPr>
        <b/>
        <sz val="14"/>
        <color theme="3" tint="-0.249977111117893"/>
        <rFont val="Calibri"/>
        <family val="2"/>
        <scheme val="minor"/>
      </rPr>
      <t xml:space="preserve"> / 2022/2023- Trim.</t>
    </r>
    <r>
      <rPr>
        <b/>
        <sz val="14"/>
        <color rgb="FFFF0000"/>
        <rFont val="Calibri"/>
        <family val="2"/>
        <scheme val="minor"/>
      </rPr>
      <t>1</t>
    </r>
  </si>
  <si>
    <t>Term Gr 3</t>
  </si>
  <si>
    <t>Term Gr 2</t>
  </si>
  <si>
    <t>2nde 3</t>
  </si>
  <si>
    <t>2nde 4</t>
  </si>
  <si>
    <t>2nde 5</t>
  </si>
  <si>
    <t>TEISSA</t>
  </si>
  <si>
    <t xml:space="preserve">AGOSTO </t>
  </si>
  <si>
    <t xml:space="preserve">AHARFI </t>
  </si>
  <si>
    <t>JOHANA</t>
  </si>
  <si>
    <t xml:space="preserve">BA </t>
  </si>
  <si>
    <t>MATHIAS</t>
  </si>
  <si>
    <t xml:space="preserve">BEGARIE </t>
  </si>
  <si>
    <t>LUC</t>
  </si>
  <si>
    <t xml:space="preserve">BELLET </t>
  </si>
  <si>
    <t>LEONARD</t>
  </si>
  <si>
    <t xml:space="preserve">BEN BRAHIM </t>
  </si>
  <si>
    <t>NADER</t>
  </si>
  <si>
    <t xml:space="preserve">BOULBOUL </t>
  </si>
  <si>
    <t xml:space="preserve">BUZENET </t>
  </si>
  <si>
    <t xml:space="preserve">CHENET </t>
  </si>
  <si>
    <t>JUSTINE</t>
  </si>
  <si>
    <t>CHEVREUIL</t>
  </si>
  <si>
    <t xml:space="preserve"> MATHILDE</t>
  </si>
  <si>
    <t xml:space="preserve">COTTET </t>
  </si>
  <si>
    <t>ELOISE</t>
  </si>
  <si>
    <t xml:space="preserve">DANG NHAT </t>
  </si>
  <si>
    <t>HAO</t>
  </si>
  <si>
    <t xml:space="preserve">FALK--MTOUGUI </t>
  </si>
  <si>
    <t>CAMIL</t>
  </si>
  <si>
    <t xml:space="preserve">HUMBERT-RORATO </t>
  </si>
  <si>
    <t>MERLIN</t>
  </si>
  <si>
    <t xml:space="preserve">JAKOB--BOULONET </t>
  </si>
  <si>
    <t>ALIX</t>
  </si>
  <si>
    <t xml:space="preserve">JANVIER </t>
  </si>
  <si>
    <t>HAMATH</t>
  </si>
  <si>
    <t xml:space="preserve">JAVON </t>
  </si>
  <si>
    <t>NIELS</t>
  </si>
  <si>
    <t xml:space="preserve">KOUAHO </t>
  </si>
  <si>
    <t>BENIE</t>
  </si>
  <si>
    <t xml:space="preserve">KOWALCZYK </t>
  </si>
  <si>
    <t>EWEN</t>
  </si>
  <si>
    <t xml:space="preserve">LATHUILLIERE </t>
  </si>
  <si>
    <t>MAYA</t>
  </si>
  <si>
    <t xml:space="preserve">LECLER </t>
  </si>
  <si>
    <t xml:space="preserve">LEFEVRE </t>
  </si>
  <si>
    <t>COLINE</t>
  </si>
  <si>
    <t xml:space="preserve">LEUILLIER HOUNNOU </t>
  </si>
  <si>
    <t>CYPRIEN</t>
  </si>
  <si>
    <t xml:space="preserve">MATEO </t>
  </si>
  <si>
    <t>KALI</t>
  </si>
  <si>
    <t xml:space="preserve">MOORE </t>
  </si>
  <si>
    <t>PIERRE</t>
  </si>
  <si>
    <t>JOLAN</t>
  </si>
  <si>
    <t xml:space="preserve">NOEL-TRAISSAC </t>
  </si>
  <si>
    <t xml:space="preserve">NDIAYE </t>
  </si>
  <si>
    <t>IBRAHIMA-KHALIDOU</t>
  </si>
  <si>
    <t xml:space="preserve">OLIPHANT </t>
  </si>
  <si>
    <t>VICTOR</t>
  </si>
  <si>
    <t xml:space="preserve">RAJALINGAM </t>
  </si>
  <si>
    <t>FLORY</t>
  </si>
  <si>
    <t xml:space="preserve">RIFFAUT </t>
  </si>
  <si>
    <t xml:space="preserve">TAHARI </t>
  </si>
  <si>
    <t>DANYA</t>
  </si>
  <si>
    <t xml:space="preserve">TAIBI </t>
  </si>
  <si>
    <t>TOM</t>
  </si>
  <si>
    <t xml:space="preserve">THEZE </t>
  </si>
  <si>
    <t>WESLINE</t>
  </si>
  <si>
    <t xml:space="preserve"> 1G3</t>
  </si>
  <si>
    <t>1G4</t>
  </si>
  <si>
    <t>1G3</t>
  </si>
  <si>
    <t>1G1</t>
  </si>
  <si>
    <t xml:space="preserve">ZEINA </t>
  </si>
  <si>
    <t xml:space="preserve">BOUDOUX  </t>
  </si>
  <si>
    <t>CLARISSE</t>
  </si>
  <si>
    <t>BOUKOUNA</t>
  </si>
  <si>
    <t xml:space="preserve"> ADAM </t>
  </si>
  <si>
    <t xml:space="preserve">CARON </t>
  </si>
  <si>
    <t>FAUSTIN</t>
  </si>
  <si>
    <t>1G 3</t>
  </si>
  <si>
    <t xml:space="preserve">DIAZ </t>
  </si>
  <si>
    <t>DIEGO</t>
  </si>
  <si>
    <t xml:space="preserve">EYOKA </t>
  </si>
  <si>
    <t>SARAH</t>
  </si>
  <si>
    <t>FADY</t>
  </si>
  <si>
    <t xml:space="preserve">FIRMIN </t>
  </si>
  <si>
    <t>CHIARA</t>
  </si>
  <si>
    <t xml:space="preserve">GHAZALI </t>
  </si>
  <si>
    <t>ZINEB</t>
  </si>
  <si>
    <t>GREFFIN</t>
  </si>
  <si>
    <t xml:space="preserve"> ISAURE</t>
  </si>
  <si>
    <t xml:space="preserve">HANHART </t>
  </si>
  <si>
    <t>LOUNA</t>
  </si>
  <si>
    <t xml:space="preserve">JALENQUES </t>
  </si>
  <si>
    <t xml:space="preserve">KABLI </t>
  </si>
  <si>
    <t>ANAS</t>
  </si>
  <si>
    <t xml:space="preserve">KAHEL </t>
  </si>
  <si>
    <t>RAZANE</t>
  </si>
  <si>
    <t xml:space="preserve">KHARBOUCHE </t>
  </si>
  <si>
    <t>SOFIANE</t>
  </si>
  <si>
    <t xml:space="preserve">LEMAIRE </t>
  </si>
  <si>
    <t>NOA</t>
  </si>
  <si>
    <t xml:space="preserve">MENDES </t>
  </si>
  <si>
    <t>HUGO</t>
  </si>
  <si>
    <t xml:space="preserve">NESTORET </t>
  </si>
  <si>
    <t>ELYNA</t>
  </si>
  <si>
    <t xml:space="preserve">PARTY </t>
  </si>
  <si>
    <t>ANATOLE</t>
  </si>
  <si>
    <t>RODIAN</t>
  </si>
  <si>
    <t xml:space="preserve"> JULES</t>
  </si>
  <si>
    <t xml:space="preserve">TANNIOU </t>
  </si>
  <si>
    <t>MATTEO</t>
  </si>
  <si>
    <t xml:space="preserve">TEIXEIRA </t>
  </si>
  <si>
    <t>TIAGO</t>
  </si>
  <si>
    <t>NOAN</t>
  </si>
  <si>
    <t xml:space="preserve">BENOIT AMATHIEU </t>
  </si>
  <si>
    <t xml:space="preserve"> PRUNE</t>
  </si>
  <si>
    <t>BENAMARA-AUCLER</t>
  </si>
  <si>
    <t>Classe de 1ère x 2023-2024</t>
  </si>
  <si>
    <t>BENAMARA-AUCL</t>
  </si>
  <si>
    <t>BENOIT AMATH</t>
  </si>
  <si>
    <t>TG 3 - SES - Trimestre 1 - 2023 /24</t>
  </si>
  <si>
    <t xml:space="preserve">AIT ADDI </t>
  </si>
  <si>
    <t xml:space="preserve">BEN YOUNES </t>
  </si>
  <si>
    <t>DINA</t>
  </si>
  <si>
    <t xml:space="preserve">FREDEL </t>
  </si>
  <si>
    <t>EMILIE</t>
  </si>
  <si>
    <t>GNAT</t>
  </si>
  <si>
    <t xml:space="preserve"> NICOLE</t>
  </si>
  <si>
    <t xml:space="preserve">OCHOA-GADAUT </t>
  </si>
  <si>
    <t xml:space="preserve">RANVIER </t>
  </si>
  <si>
    <t>ENZO</t>
  </si>
  <si>
    <t>MAXIME</t>
  </si>
  <si>
    <t xml:space="preserve">TCHAKO </t>
  </si>
  <si>
    <t xml:space="preserve"> ASHLEY</t>
  </si>
  <si>
    <t xml:space="preserve">TRAN </t>
  </si>
  <si>
    <t>CATHERINE</t>
  </si>
  <si>
    <t xml:space="preserve">TU </t>
  </si>
  <si>
    <t>SOPHIE</t>
  </si>
  <si>
    <t xml:space="preserve">VERNEX </t>
  </si>
  <si>
    <t>JASMINE</t>
  </si>
  <si>
    <t>LIAM</t>
  </si>
  <si>
    <r>
      <t>YAHIA-</t>
    </r>
    <r>
      <rPr>
        <sz val="8"/>
        <color rgb="FF000000"/>
        <rFont val="Tahoma"/>
        <family val="2"/>
      </rPr>
      <t xml:space="preserve">CHERIF-FALENI </t>
    </r>
  </si>
  <si>
    <t xml:space="preserve">AYOUB </t>
  </si>
  <si>
    <t>YAHIAOUI</t>
  </si>
  <si>
    <t xml:space="preserve">AGUIB </t>
  </si>
  <si>
    <t>MIREILLE</t>
  </si>
  <si>
    <t xml:space="preserve">AMEYAPOH </t>
  </si>
  <si>
    <t>CURTIS</t>
  </si>
  <si>
    <t xml:space="preserve">ANSELMETTO </t>
  </si>
  <si>
    <t>NICOLAS</t>
  </si>
  <si>
    <t xml:space="preserve">BOUHAFNA </t>
  </si>
  <si>
    <t>AYMEN</t>
  </si>
  <si>
    <t xml:space="preserve">BREBAN </t>
  </si>
  <si>
    <t xml:space="preserve">DEMBELE </t>
  </si>
  <si>
    <t>MAISSA</t>
  </si>
  <si>
    <t xml:space="preserve">DERKAOUI </t>
  </si>
  <si>
    <t>AYA</t>
  </si>
  <si>
    <t xml:space="preserve">EL GAMOUNE </t>
  </si>
  <si>
    <t>SAMI</t>
  </si>
  <si>
    <t xml:space="preserve">FILIPPI </t>
  </si>
  <si>
    <t>CLARA</t>
  </si>
  <si>
    <t xml:space="preserve">GOMEZ </t>
  </si>
  <si>
    <t xml:space="preserve">GUILLIER </t>
  </si>
  <si>
    <t>DORINE</t>
  </si>
  <si>
    <t>HADJ HAMOUDA</t>
  </si>
  <si>
    <t xml:space="preserve"> ILYESS</t>
  </si>
  <si>
    <t xml:space="preserve">HAJEM </t>
  </si>
  <si>
    <t>ILIAN</t>
  </si>
  <si>
    <t xml:space="preserve">KERMOUNE </t>
  </si>
  <si>
    <t>MEROUANE</t>
  </si>
  <si>
    <t xml:space="preserve">KHELIFA </t>
  </si>
  <si>
    <t>RYAN</t>
  </si>
  <si>
    <t xml:space="preserve">KONESWARAMOORTHY </t>
  </si>
  <si>
    <t>APISAN</t>
  </si>
  <si>
    <t xml:space="preserve">LUAMBA KIPANDA </t>
  </si>
  <si>
    <t>NOAH-JOSHUA</t>
  </si>
  <si>
    <t xml:space="preserve">LALOUI </t>
  </si>
  <si>
    <t>YANNIS</t>
  </si>
  <si>
    <t xml:space="preserve">MANGAS </t>
  </si>
  <si>
    <t xml:space="preserve">MARGUEREZ </t>
  </si>
  <si>
    <t>LEA</t>
  </si>
  <si>
    <t xml:space="preserve">MENDEZ </t>
  </si>
  <si>
    <t>JULIA</t>
  </si>
  <si>
    <t>MATHILDE</t>
  </si>
  <si>
    <t xml:space="preserve">MIRANDA-PAREDES </t>
  </si>
  <si>
    <t xml:space="preserve">MOHAMEDI </t>
  </si>
  <si>
    <t>JUGURTA</t>
  </si>
  <si>
    <t>MOLET</t>
  </si>
  <si>
    <t xml:space="preserve"> CHRISTOPHE</t>
  </si>
  <si>
    <t xml:space="preserve">MOREAU </t>
  </si>
  <si>
    <t>JULIEN</t>
  </si>
  <si>
    <t xml:space="preserve">OUCH </t>
  </si>
  <si>
    <t>LUCAS</t>
  </si>
  <si>
    <t xml:space="preserve">PACITTI </t>
  </si>
  <si>
    <t>MARC</t>
  </si>
  <si>
    <t xml:space="preserve">PASCAUD </t>
  </si>
  <si>
    <t>NATACHA</t>
  </si>
  <si>
    <t xml:space="preserve">PLENET </t>
  </si>
  <si>
    <t xml:space="preserve">RIANT </t>
  </si>
  <si>
    <t xml:space="preserve">SAIH </t>
  </si>
  <si>
    <t>MOHAMED-AMINE</t>
  </si>
  <si>
    <t xml:space="preserve">CHAPEAU </t>
  </si>
  <si>
    <t>EVA</t>
  </si>
  <si>
    <t xml:space="preserve">ABA </t>
  </si>
  <si>
    <t>DAVID-AXEL</t>
  </si>
  <si>
    <t xml:space="preserve">AFIF </t>
  </si>
  <si>
    <t>YLIAS</t>
  </si>
  <si>
    <t xml:space="preserve">AGOSTINO </t>
  </si>
  <si>
    <t>LISA</t>
  </si>
  <si>
    <t xml:space="preserve">AISSI </t>
  </si>
  <si>
    <t>LYNA</t>
  </si>
  <si>
    <t>LUNA</t>
  </si>
  <si>
    <t xml:space="preserve">ALBERTINI </t>
  </si>
  <si>
    <t xml:space="preserve">AMODIA </t>
  </si>
  <si>
    <t>LENA</t>
  </si>
  <si>
    <t xml:space="preserve">AROUS </t>
  </si>
  <si>
    <t>ENIS</t>
  </si>
  <si>
    <t xml:space="preserve">BENNANI </t>
  </si>
  <si>
    <t xml:space="preserve">BREUILS </t>
  </si>
  <si>
    <t xml:space="preserve">CATHELIN </t>
  </si>
  <si>
    <t>CONSTANTIN</t>
  </si>
  <si>
    <t xml:space="preserve">CHABANE </t>
  </si>
  <si>
    <t>DONYA</t>
  </si>
  <si>
    <t xml:space="preserve">COURAGE </t>
  </si>
  <si>
    <t xml:space="preserve">DA SILVA </t>
  </si>
  <si>
    <t>LOUANE</t>
  </si>
  <si>
    <t xml:space="preserve">DIDIER </t>
  </si>
  <si>
    <t>AYLANA</t>
  </si>
  <si>
    <t xml:space="preserve">DUMONT </t>
  </si>
  <si>
    <t>NOLAN</t>
  </si>
  <si>
    <t xml:space="preserve">EPIMAKHOVA </t>
  </si>
  <si>
    <t>YANA</t>
  </si>
  <si>
    <t xml:space="preserve">GUESSOUM </t>
  </si>
  <si>
    <t xml:space="preserve">JAOUEN </t>
  </si>
  <si>
    <t>NOAH</t>
  </si>
  <si>
    <t xml:space="preserve">MAHI </t>
  </si>
  <si>
    <t>SHADY</t>
  </si>
  <si>
    <t xml:space="preserve">MARTINEZ </t>
  </si>
  <si>
    <t>MATHIEU</t>
  </si>
  <si>
    <t xml:space="preserve">MOBAREK </t>
  </si>
  <si>
    <t>JADE</t>
  </si>
  <si>
    <t xml:space="preserve">NORMANT </t>
  </si>
  <si>
    <t>CHARLOTTE</t>
  </si>
  <si>
    <t>PERCHERON</t>
  </si>
  <si>
    <t xml:space="preserve"> KYLIAN</t>
  </si>
  <si>
    <t xml:space="preserve">PETITDEMANGE </t>
  </si>
  <si>
    <t>AMANDINE</t>
  </si>
  <si>
    <t xml:space="preserve">PONGERARD </t>
  </si>
  <si>
    <t>LOUENN</t>
  </si>
  <si>
    <t xml:space="preserve">REVEL </t>
  </si>
  <si>
    <t>MANEA</t>
  </si>
  <si>
    <t xml:space="preserve">SAEED </t>
  </si>
  <si>
    <t>ILYES</t>
  </si>
  <si>
    <t xml:space="preserve">SEBASTIAO </t>
  </si>
  <si>
    <t>CARLA</t>
  </si>
  <si>
    <t xml:space="preserve">TOURNADE </t>
  </si>
  <si>
    <t>AUDE</t>
  </si>
  <si>
    <t xml:space="preserve">VITALE </t>
  </si>
  <si>
    <t>GIULIANA</t>
  </si>
  <si>
    <t xml:space="preserve">WAGNER </t>
  </si>
  <si>
    <t>CLEMENT</t>
  </si>
  <si>
    <t xml:space="preserve">WATEL </t>
  </si>
  <si>
    <t xml:space="preserve">ZAOUI </t>
  </si>
  <si>
    <t>LARBI</t>
  </si>
  <si>
    <t xml:space="preserve">ABDUL </t>
  </si>
  <si>
    <t>AMEER-ANEES</t>
  </si>
  <si>
    <t xml:space="preserve">AHMED </t>
  </si>
  <si>
    <t>FAIYAD</t>
  </si>
  <si>
    <t>ASSOUMANI</t>
  </si>
  <si>
    <t xml:space="preserve"> IMRAN</t>
  </si>
  <si>
    <t>AZAMI</t>
  </si>
  <si>
    <t xml:space="preserve"> NAHEL</t>
  </si>
  <si>
    <t xml:space="preserve">BAGNAH-GAMON </t>
  </si>
  <si>
    <t>SHANNA</t>
  </si>
  <si>
    <t xml:space="preserve">BENAISSA </t>
  </si>
  <si>
    <t>WASSIM</t>
  </si>
  <si>
    <t xml:space="preserve">BUDAC </t>
  </si>
  <si>
    <t>BIANCA</t>
  </si>
  <si>
    <t>LYRA</t>
  </si>
  <si>
    <t xml:space="preserve">CAMARA </t>
  </si>
  <si>
    <t>FANTA</t>
  </si>
  <si>
    <t xml:space="preserve">CANTON </t>
  </si>
  <si>
    <t>CHARLES</t>
  </si>
  <si>
    <t>CASTEIGT-PERRAUDIN</t>
  </si>
  <si>
    <t xml:space="preserve"> JOHANA</t>
  </si>
  <si>
    <t xml:space="preserve">COATANLEM </t>
  </si>
  <si>
    <t>LOU</t>
  </si>
  <si>
    <t>DERET</t>
  </si>
  <si>
    <t xml:space="preserve"> MARYLE</t>
  </si>
  <si>
    <t xml:space="preserve">DI CICCO </t>
  </si>
  <si>
    <t xml:space="preserve">DOBOZENDI-OMBODE </t>
  </si>
  <si>
    <t>LOVE-MADISON</t>
  </si>
  <si>
    <t xml:space="preserve">DUBOIS </t>
  </si>
  <si>
    <t>ANAELLE</t>
  </si>
  <si>
    <t xml:space="preserve">ELOURI </t>
  </si>
  <si>
    <t>MOHAMMED AMINE</t>
  </si>
  <si>
    <t>FREDEL</t>
  </si>
  <si>
    <t xml:space="preserve"> ALICE</t>
  </si>
  <si>
    <t xml:space="preserve">GIRAULT </t>
  </si>
  <si>
    <t>ROMANE</t>
  </si>
  <si>
    <t xml:space="preserve">JOSEPH </t>
  </si>
  <si>
    <t>MELISSA</t>
  </si>
  <si>
    <t xml:space="preserve">KASKO </t>
  </si>
  <si>
    <t xml:space="preserve">KONE </t>
  </si>
  <si>
    <t>ADAMA</t>
  </si>
  <si>
    <t xml:space="preserve">LAVIGNE </t>
  </si>
  <si>
    <t xml:space="preserve">MAHIOU </t>
  </si>
  <si>
    <t>NAELA</t>
  </si>
  <si>
    <t xml:space="preserve">MAURO </t>
  </si>
  <si>
    <t>CORENTIN</t>
  </si>
  <si>
    <t xml:space="preserve">MENDY </t>
  </si>
  <si>
    <t>ALFRED</t>
  </si>
  <si>
    <t xml:space="preserve">NUNES </t>
  </si>
  <si>
    <t>LILIA</t>
  </si>
  <si>
    <t xml:space="preserve">PANDI </t>
  </si>
  <si>
    <t>TANGALE</t>
  </si>
  <si>
    <t>RODRIGUES CASTANHO</t>
  </si>
  <si>
    <t xml:space="preserve"> NAEL</t>
  </si>
  <si>
    <t xml:space="preserve">ROUSSEAU-MILLA </t>
  </si>
  <si>
    <t>LYLOU</t>
  </si>
  <si>
    <t xml:space="preserve">SENTENAC </t>
  </si>
  <si>
    <t xml:space="preserve">STOCCHETTI </t>
  </si>
  <si>
    <t>JANELLE</t>
  </si>
  <si>
    <t xml:space="preserve">TRAN AI VY </t>
  </si>
  <si>
    <t>CHLOE</t>
  </si>
  <si>
    <t xml:space="preserve">VARRESE </t>
  </si>
  <si>
    <r>
      <t>2nde Gr.3 / 2022/2023 - Trim.</t>
    </r>
    <r>
      <rPr>
        <b/>
        <sz val="14"/>
        <color rgb="FFFF0000"/>
        <rFont val="Calibri"/>
        <family val="2"/>
        <scheme val="minor"/>
      </rPr>
      <t>1</t>
    </r>
  </si>
  <si>
    <t xml:space="preserve">ABKHAR </t>
  </si>
  <si>
    <t>ZAKARIA</t>
  </si>
  <si>
    <t>MALIK</t>
  </si>
  <si>
    <t xml:space="preserve">AKDAM </t>
  </si>
  <si>
    <t>ZIAD</t>
  </si>
  <si>
    <t xml:space="preserve">AMIRA </t>
  </si>
  <si>
    <t xml:space="preserve">ANDREAZZA </t>
  </si>
  <si>
    <t>LAURA</t>
  </si>
  <si>
    <t xml:space="preserve">BIEUVILLE </t>
  </si>
  <si>
    <t xml:space="preserve">BIGE </t>
  </si>
  <si>
    <t xml:space="preserve">BOUAOUDA PEREYRA </t>
  </si>
  <si>
    <t>AARON</t>
  </si>
  <si>
    <t>SHERYL</t>
  </si>
  <si>
    <t xml:space="preserve">DE JESUS GONCALVES </t>
  </si>
  <si>
    <t>MATILDE</t>
  </si>
  <si>
    <t xml:space="preserve">DELAUNAY </t>
  </si>
  <si>
    <t xml:space="preserve">DHUEZ </t>
  </si>
  <si>
    <t>ANAIS</t>
  </si>
  <si>
    <t xml:space="preserve">ETAME GERMAIN </t>
  </si>
  <si>
    <t>RICHIE</t>
  </si>
  <si>
    <t xml:space="preserve">FERREIRA </t>
  </si>
  <si>
    <t xml:space="preserve"> UGO</t>
  </si>
  <si>
    <t xml:space="preserve">IAFRATE </t>
  </si>
  <si>
    <t>EMA</t>
  </si>
  <si>
    <t xml:space="preserve">KEBE </t>
  </si>
  <si>
    <t>CHEICK-SEYBAN</t>
  </si>
  <si>
    <t xml:space="preserve">KENTWAZI KEPELE </t>
  </si>
  <si>
    <t>ULYSSE</t>
  </si>
  <si>
    <t xml:space="preserve">KOSSI NSIMBA </t>
  </si>
  <si>
    <t>ANDREA</t>
  </si>
  <si>
    <t xml:space="preserve">LAOU-HAP </t>
  </si>
  <si>
    <t>SACHA</t>
  </si>
  <si>
    <t xml:space="preserve">LEVASSEUR </t>
  </si>
  <si>
    <t xml:space="preserve">LEYE </t>
  </si>
  <si>
    <t>MOUHAMED</t>
  </si>
  <si>
    <t xml:space="preserve">MEHLOUB </t>
  </si>
  <si>
    <t>AKSEL</t>
  </si>
  <si>
    <t xml:space="preserve">MILLET </t>
  </si>
  <si>
    <t>GISELE</t>
  </si>
  <si>
    <t xml:space="preserve">OUNISSI </t>
  </si>
  <si>
    <t>MELYNE</t>
  </si>
  <si>
    <t xml:space="preserve">PETIT </t>
  </si>
  <si>
    <t xml:space="preserve">PIGNAL </t>
  </si>
  <si>
    <t xml:space="preserve">POMARES--LECERF </t>
  </si>
  <si>
    <t>PRIORET</t>
  </si>
  <si>
    <t xml:space="preserve"> LILY-ROSE</t>
  </si>
  <si>
    <t>RIME</t>
  </si>
  <si>
    <t xml:space="preserve">TARAR </t>
  </si>
  <si>
    <t>AMENA</t>
  </si>
  <si>
    <t>CALISTA</t>
  </si>
  <si>
    <t xml:space="preserve">ZIRCON-MARLY </t>
  </si>
  <si>
    <t xml:space="preserve">MACHEBEUF-JOLIVET </t>
  </si>
  <si>
    <t xml:space="preserve">CAZAL-BELL </t>
  </si>
  <si>
    <t xml:space="preserve">AIT-OUFFELLA </t>
  </si>
  <si>
    <t>HOARAU-COLAS</t>
  </si>
  <si>
    <r>
      <t xml:space="preserve">G1= 19 ; </t>
    </r>
    <r>
      <rPr>
        <b/>
        <sz val="10"/>
        <color rgb="FFC00000"/>
        <rFont val="Arial"/>
        <family val="2"/>
      </rPr>
      <t xml:space="preserve">G3 = 6 ; </t>
    </r>
    <r>
      <rPr>
        <b/>
        <sz val="10"/>
        <color rgb="FF0070C0"/>
        <rFont val="Arial"/>
        <family val="2"/>
      </rPr>
      <t>G4 = 2</t>
    </r>
  </si>
  <si>
    <t>RANVIER max</t>
  </si>
  <si>
    <t>RANVIER enzo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</si>
</sst>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6"/>
      <color indexed="1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2"/>
      <color indexed="8"/>
      <name val="Bookman Old Style"/>
      <family val="1"/>
    </font>
    <font>
      <sz val="12"/>
      <color rgb="FFFF0000"/>
      <name val="Arial"/>
      <family val="2"/>
    </font>
    <font>
      <sz val="11"/>
      <color rgb="FF00B050"/>
      <name val="Calibri"/>
      <family val="2"/>
      <scheme val="minor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9"/>
      <name val="Agency FB"/>
      <family val="2"/>
    </font>
    <font>
      <sz val="8"/>
      <name val="Arial"/>
      <family val="2"/>
    </font>
    <font>
      <b/>
      <sz val="16"/>
      <color theme="9" tint="-0.249977111117893"/>
      <name val="Arial"/>
      <family val="2"/>
    </font>
    <font>
      <b/>
      <sz val="1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14"/>
      <color rgb="FF7030A0"/>
      <name val="Arial"/>
      <family val="2"/>
    </font>
    <font>
      <sz val="10"/>
      <color rgb="FF00B0F0"/>
      <name val="Arial"/>
      <family val="2"/>
    </font>
    <font>
      <sz val="10"/>
      <color theme="9" tint="-0.499984740745262"/>
      <name val="Arial"/>
      <family val="2"/>
    </font>
    <font>
      <sz val="10"/>
      <color rgb="FFFF0000"/>
      <name val="Arial"/>
      <family val="2"/>
    </font>
    <font>
      <sz val="14"/>
      <name val="Arial"/>
      <family val="2"/>
    </font>
    <font>
      <b/>
      <sz val="10"/>
      <color rgb="FFFF0000"/>
      <name val="Bookman Old Style"/>
      <family val="1"/>
    </font>
    <font>
      <b/>
      <sz val="12"/>
      <color theme="9" tint="-0.499984740745262"/>
      <name val="Bookman Old Style"/>
      <family val="1"/>
    </font>
    <font>
      <b/>
      <sz val="12"/>
      <color rgb="FF7030A0"/>
      <name val="Arial"/>
      <family val="2"/>
    </font>
    <font>
      <sz val="10"/>
      <color theme="9" tint="-0.499984740745262"/>
      <name val="Calibri"/>
      <family val="2"/>
    </font>
    <font>
      <sz val="14"/>
      <color indexed="8"/>
      <name val="Bookman Old Style"/>
      <family val="1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9"/>
      <color indexed="0"/>
      <name val="Tahoma"/>
      <family val="2"/>
    </font>
    <font>
      <b/>
      <sz val="10"/>
      <color theme="9" tint="-0.499984740745262"/>
      <name val="Bookman Old Style"/>
      <family val="1"/>
    </font>
    <font>
      <b/>
      <i/>
      <sz val="8"/>
      <name val="Arial"/>
      <family val="2"/>
    </font>
    <font>
      <b/>
      <sz val="6"/>
      <name val="Arial"/>
      <family val="2"/>
    </font>
    <font>
      <sz val="14"/>
      <color rgb="FFFF0000"/>
      <name val="Arial"/>
      <family val="2"/>
    </font>
    <font>
      <sz val="6"/>
      <name val="Arial"/>
      <family val="2"/>
    </font>
    <font>
      <b/>
      <i/>
      <sz val="8"/>
      <color theme="9" tint="-0.499984740745262"/>
      <name val="Arial"/>
      <family val="2"/>
    </font>
    <font>
      <b/>
      <sz val="14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4"/>
      <color rgb="FFFF0000"/>
      <name val="Calibri"/>
      <family val="2"/>
      <scheme val="minor"/>
    </font>
    <font>
      <sz val="8"/>
      <name val="Angsana New"/>
      <family val="1"/>
    </font>
    <font>
      <b/>
      <sz val="8"/>
      <color rgb="FFFF0000"/>
      <name val="Arial"/>
      <family val="2"/>
    </font>
    <font>
      <b/>
      <sz val="8"/>
      <name val="Angsana New"/>
      <family val="1"/>
    </font>
    <font>
      <sz val="8"/>
      <color rgb="FF00B050"/>
      <name val="Abadi"/>
      <family val="2"/>
    </font>
    <font>
      <sz val="8"/>
      <color rgb="FF0070C0"/>
      <name val="Arial"/>
      <family val="2"/>
    </font>
    <font>
      <b/>
      <sz val="10"/>
      <color theme="1"/>
      <name val="Calibri"/>
      <family val="2"/>
      <scheme val="minor"/>
    </font>
    <font>
      <i/>
      <sz val="10"/>
      <color rgb="FF00B050"/>
      <name val="Times New Roman"/>
      <family val="1"/>
    </font>
    <font>
      <b/>
      <i/>
      <sz val="10"/>
      <color rgb="FF00B050"/>
      <name val="Times New Roman"/>
      <family val="1"/>
    </font>
    <font>
      <sz val="8"/>
      <color indexed="0"/>
      <name val="Tahoma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0"/>
      <color rgb="FF00B0F0"/>
      <name val="Arial"/>
      <family val="2"/>
    </font>
    <font>
      <b/>
      <sz val="11"/>
      <color rgb="FF00B0F0"/>
      <name val="Calibri"/>
      <family val="2"/>
      <scheme val="minor"/>
    </font>
    <font>
      <sz val="6"/>
      <name val="AR JULIAN"/>
    </font>
    <font>
      <b/>
      <sz val="6"/>
      <name val="AR JULIAN"/>
    </font>
    <font>
      <b/>
      <sz val="10"/>
      <name val="AR JULIAN"/>
    </font>
    <font>
      <sz val="11"/>
      <color rgb="FF92D050"/>
      <name val="Calibri"/>
      <family val="2"/>
      <scheme val="minor"/>
    </font>
    <font>
      <sz val="10"/>
      <color rgb="FF00B050"/>
      <name val="Arial Narrow"/>
      <family val="2"/>
    </font>
    <font>
      <b/>
      <sz val="10"/>
      <color rgb="FF00B050"/>
      <name val="Bookman Old Style"/>
      <family val="1"/>
    </font>
    <font>
      <b/>
      <sz val="12"/>
      <color rgb="FF00B050"/>
      <name val="Bookman Old Style"/>
      <family val="1"/>
    </font>
    <font>
      <b/>
      <i/>
      <sz val="12"/>
      <color rgb="FF00B05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8"/>
      <color rgb="FF0070C0"/>
      <name val="Arial"/>
      <family val="2"/>
    </font>
    <font>
      <b/>
      <sz val="10"/>
      <color rgb="FF0070C0"/>
      <name val="Arial"/>
      <family val="2"/>
    </font>
    <font>
      <b/>
      <sz val="8"/>
      <color indexed="0"/>
      <name val="Tahoma"/>
      <family val="2"/>
    </font>
    <font>
      <i/>
      <sz val="8"/>
      <name val="Abadi"/>
      <family val="2"/>
    </font>
    <font>
      <b/>
      <i/>
      <sz val="8"/>
      <name val="Abadi"/>
      <family val="2"/>
    </font>
    <font>
      <b/>
      <sz val="12"/>
      <color theme="7" tint="-0.499984740745262"/>
      <name val="Bookman Old Style"/>
      <family val="1"/>
    </font>
    <font>
      <b/>
      <i/>
      <sz val="12"/>
      <color theme="7" tint="-0.499984740745262"/>
      <name val="Arial"/>
      <family val="2"/>
    </font>
    <font>
      <i/>
      <sz val="10"/>
      <color theme="7" tint="-0.499984740745262"/>
      <name val="Bookman Old Style"/>
      <family val="1"/>
    </font>
    <font>
      <sz val="10"/>
      <color theme="7" tint="-0.499984740745262"/>
      <name val="Arial"/>
      <family val="2"/>
    </font>
    <font>
      <b/>
      <sz val="14"/>
      <color rgb="FF00B050"/>
      <name val="Arial"/>
      <family val="2"/>
    </font>
    <font>
      <b/>
      <sz val="10"/>
      <color rgb="FFC00000"/>
      <name val="Arial"/>
      <family val="2"/>
    </font>
    <font>
      <i/>
      <sz val="8"/>
      <color rgb="FF00B0F0"/>
      <name val="Times New Roman"/>
      <family val="1"/>
    </font>
    <font>
      <i/>
      <sz val="9"/>
      <color rgb="FF00B0F0"/>
      <name val="Times New Roman"/>
      <family val="1"/>
    </font>
    <font>
      <b/>
      <i/>
      <sz val="9"/>
      <color rgb="FF00B0F0"/>
      <name val="Times New Roman"/>
      <family val="1"/>
    </font>
    <font>
      <b/>
      <sz val="9"/>
      <name val="Bookman Old Style"/>
      <family val="1"/>
    </font>
    <font>
      <b/>
      <sz val="9"/>
      <color rgb="FF7030A0"/>
      <name val="Arial"/>
      <family val="2"/>
    </font>
    <font>
      <sz val="10"/>
      <color indexed="0"/>
      <name val="Arial"/>
      <family val="2"/>
    </font>
    <font>
      <b/>
      <sz val="10"/>
      <color rgb="FFFF0000"/>
      <name val="Tahoma"/>
      <family val="2"/>
    </font>
    <font>
      <sz val="8"/>
      <color indexed="0"/>
      <name val="Tahoma"/>
      <family val="2"/>
    </font>
    <font>
      <b/>
      <sz val="5"/>
      <name val="Tahoma"/>
      <family val="2"/>
    </font>
    <font>
      <sz val="8"/>
      <name val="Bahnschrift Condensed"/>
      <family val="2"/>
    </font>
    <font>
      <b/>
      <sz val="10"/>
      <name val="Bahnschrift Light Condensed"/>
      <family val="2"/>
    </font>
    <font>
      <sz val="10"/>
      <name val="Bahnschrift Light Condensed"/>
      <family val="2"/>
    </font>
    <font>
      <sz val="10"/>
      <color indexed="0"/>
      <name val="Bahnschrift Light Condensed"/>
      <family val="2"/>
    </font>
    <font>
      <b/>
      <sz val="7"/>
      <name val="Arial"/>
      <family val="2"/>
    </font>
    <font>
      <sz val="8"/>
      <name val="Aldhabi"/>
    </font>
    <font>
      <sz val="10"/>
      <name val="Arial"/>
      <family val="2"/>
    </font>
    <font>
      <b/>
      <sz val="7"/>
      <color theme="1"/>
      <name val="Calibri"/>
      <family val="2"/>
      <scheme val="minor"/>
    </font>
    <font>
      <i/>
      <sz val="10"/>
      <color theme="7" tint="-0.499984740745262"/>
      <name val="Times New Roman"/>
      <family val="1"/>
    </font>
    <font>
      <b/>
      <sz val="6"/>
      <name val="Tahoma"/>
      <family val="2"/>
    </font>
    <font>
      <i/>
      <sz val="10"/>
      <color theme="5" tint="-0.499984740745262"/>
      <name val="Times New Roman"/>
      <family val="1"/>
    </font>
    <font>
      <sz val="10"/>
      <color rgb="FFFFFF00"/>
      <name val="Arial"/>
      <family val="2"/>
    </font>
    <font>
      <b/>
      <sz val="16"/>
      <color rgb="FF7030A0"/>
      <name val="Arial"/>
      <family val="2"/>
    </font>
    <font>
      <sz val="8"/>
      <name val="Abadi"/>
      <family val="2"/>
    </font>
    <font>
      <b/>
      <i/>
      <sz val="10"/>
      <color theme="5" tint="-0.499984740745262"/>
      <name val="Times New Roman"/>
      <family val="1"/>
    </font>
    <font>
      <sz val="10"/>
      <color theme="5" tint="-0.499984740745262"/>
      <name val="Arial"/>
      <family val="2"/>
    </font>
    <font>
      <b/>
      <sz val="12"/>
      <color rgb="FFFF0066"/>
      <name val="Arial"/>
      <family val="2"/>
    </font>
    <font>
      <b/>
      <i/>
      <sz val="10"/>
      <color rgb="FF7030A0"/>
      <name val="Times New Roman"/>
      <family val="1"/>
    </font>
    <font>
      <b/>
      <sz val="12"/>
      <color rgb="FF00B050"/>
      <name val="Arial"/>
      <family val="2"/>
    </font>
    <font>
      <b/>
      <sz val="12"/>
      <color rgb="FF00B0F0"/>
      <name val="Arial"/>
      <family val="2"/>
    </font>
    <font>
      <b/>
      <sz val="12"/>
      <name val="Angsana New"/>
      <family val="1"/>
    </font>
    <font>
      <sz val="12"/>
      <color rgb="FF0070C0"/>
      <name val="Arial"/>
      <family val="2"/>
    </font>
    <font>
      <b/>
      <sz val="12"/>
      <color rgb="FF92D050"/>
      <name val="Arial"/>
      <family val="2"/>
    </font>
    <font>
      <b/>
      <sz val="11"/>
      <color rgb="FF7030A0"/>
      <name val="Bookman Old Style"/>
      <family val="1"/>
    </font>
    <font>
      <i/>
      <sz val="8"/>
      <color indexed="0"/>
      <name val="Tahoma"/>
      <family val="2"/>
    </font>
    <font>
      <i/>
      <sz val="12"/>
      <color indexed="0"/>
      <name val="Tahoma"/>
      <family val="2"/>
    </font>
    <font>
      <b/>
      <i/>
      <sz val="12"/>
      <name val="Tahoma"/>
      <family val="2"/>
    </font>
    <font>
      <sz val="8"/>
      <color rgb="FF00B050"/>
      <name val="Tahoma"/>
      <family val="2"/>
    </font>
    <font>
      <b/>
      <sz val="8"/>
      <color theme="5" tint="-0.499984740745262"/>
      <name val="Tahoma"/>
      <family val="2"/>
    </font>
    <font>
      <sz val="9"/>
      <color rgb="FF00B050"/>
      <name val="Tahoma"/>
      <family val="2"/>
    </font>
    <font>
      <i/>
      <sz val="14"/>
      <color indexed="0"/>
      <name val="Tahoma"/>
      <family val="2"/>
    </font>
    <font>
      <b/>
      <sz val="11"/>
      <name val="Tahoma"/>
      <family val="2"/>
    </font>
    <font>
      <b/>
      <sz val="8"/>
      <color theme="0" tint="-0.499984740745262"/>
      <name val="Tahoma"/>
      <family val="2"/>
    </font>
    <font>
      <b/>
      <sz val="10"/>
      <color theme="0" tint="-0.499984740745262"/>
      <name val="Tahoma"/>
      <family val="2"/>
    </font>
    <font>
      <b/>
      <sz val="10"/>
      <color rgb="FF7030A0"/>
      <name val="Tahoma"/>
      <family val="2"/>
    </font>
    <font>
      <sz val="9"/>
      <color rgb="FFFF0000"/>
      <name val="Tahoma"/>
      <family val="2"/>
    </font>
    <font>
      <sz val="9"/>
      <color rgb="FF0070C0"/>
      <name val="Tahoma"/>
      <family val="2"/>
    </font>
    <font>
      <sz val="9"/>
      <color theme="5" tint="-0.499984740745262"/>
      <name val="Tahoma"/>
      <family val="2"/>
    </font>
    <font>
      <sz val="14"/>
      <color rgb="FF7030A0"/>
      <name val="Arial"/>
      <family val="2"/>
    </font>
    <font>
      <b/>
      <sz val="8"/>
      <color rgb="FF7030A0"/>
      <name val="Tahoma"/>
      <family val="2"/>
    </font>
    <font>
      <b/>
      <sz val="6"/>
      <color rgb="FFFF0000"/>
      <name val="Arial"/>
      <family val="2"/>
    </font>
    <font>
      <sz val="10"/>
      <name val="Bookman Old Style"/>
      <family val="1"/>
    </font>
    <font>
      <b/>
      <sz val="6"/>
      <color theme="1"/>
      <name val="Bookman Old Style"/>
      <family val="1"/>
    </font>
    <font>
      <b/>
      <sz val="10"/>
      <color rgb="FFFF0000"/>
      <name val="Bahnschrift Light Condensed"/>
      <family val="2"/>
    </font>
    <font>
      <b/>
      <sz val="12"/>
      <name val="Bahnschrift Light Condensed"/>
      <family val="2"/>
    </font>
    <font>
      <b/>
      <sz val="12"/>
      <color rgb="FF7030A0"/>
      <name val="Bahnschrift Light Condensed"/>
      <family val="2"/>
    </font>
    <font>
      <b/>
      <sz val="12"/>
      <color rgb="FF00B050"/>
      <name val="Bahnschrift Light Condensed"/>
      <family val="2"/>
    </font>
    <font>
      <b/>
      <sz val="12"/>
      <color rgb="FF0070C0"/>
      <name val="Bahnschrift Light Condensed"/>
      <family val="2"/>
    </font>
    <font>
      <sz val="9"/>
      <name val="Arial"/>
      <family val="2"/>
    </font>
    <font>
      <sz val="16"/>
      <name val="Arial"/>
      <family val="2"/>
    </font>
    <font>
      <b/>
      <sz val="6"/>
      <color rgb="FF00B050"/>
      <name val="Calibri"/>
      <family val="2"/>
      <scheme val="minor"/>
    </font>
    <font>
      <b/>
      <sz val="6"/>
      <name val="Calibri"/>
      <family val="2"/>
      <scheme val="minor"/>
    </font>
    <font>
      <sz val="16"/>
      <color rgb="FF00B050"/>
      <name val="Arial"/>
      <family val="2"/>
    </font>
    <font>
      <b/>
      <sz val="8"/>
      <name val="Aharoni"/>
      <charset val="177"/>
    </font>
    <font>
      <i/>
      <sz val="10"/>
      <color rgb="FF00B0F0"/>
      <name val="Arial"/>
      <family val="2"/>
    </font>
    <font>
      <b/>
      <i/>
      <sz val="10"/>
      <color rgb="FF00B0F0"/>
      <name val="Arial"/>
      <family val="2"/>
    </font>
    <font>
      <sz val="8"/>
      <color rgb="FF000000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name val="Arial"/>
      <charset val="1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b/>
      <sz val="6"/>
      <name val="Bookman Old Style"/>
      <family val="1"/>
    </font>
    <font>
      <b/>
      <sz val="7"/>
      <color indexed="8"/>
      <name val="Tahoma"/>
      <family val="2"/>
    </font>
    <font>
      <b/>
      <sz val="10"/>
      <color theme="7" tint="-0.499984740745262"/>
      <name val="Arial"/>
      <family val="2"/>
    </font>
    <font>
      <i/>
      <sz val="10"/>
      <color rgb="FF0070C0"/>
      <name val="Arial"/>
      <family val="2"/>
    </font>
    <font>
      <b/>
      <i/>
      <sz val="10"/>
      <name val="Times New Roman"/>
      <family val="1"/>
    </font>
    <font>
      <i/>
      <sz val="10"/>
      <color rgb="FF002060"/>
      <name val="Bookman Old Style"/>
      <family val="1"/>
    </font>
    <font>
      <i/>
      <sz val="9"/>
      <color rgb="FF002060"/>
      <name val="Bookman Old Style"/>
      <family val="1"/>
    </font>
    <font>
      <sz val="10"/>
      <color rgb="FF002060"/>
      <name val="Calibri"/>
      <family val="2"/>
    </font>
    <font>
      <b/>
      <sz val="10"/>
      <color rgb="FF002060"/>
      <name val="Bookman Old Style"/>
      <family val="1"/>
    </font>
    <font>
      <b/>
      <i/>
      <sz val="10"/>
      <color rgb="FF002060"/>
      <name val="Bookman Old Style"/>
      <family val="1"/>
    </font>
    <font>
      <b/>
      <i/>
      <sz val="9"/>
      <color rgb="FF002060"/>
      <name val="Bookman Old Style"/>
      <family val="1"/>
    </font>
    <font>
      <b/>
      <i/>
      <sz val="10"/>
      <color rgb="FF002060"/>
      <name val="Arial Narrow"/>
      <family val="2"/>
    </font>
    <font>
      <b/>
      <i/>
      <sz val="10"/>
      <color rgb="FF002060"/>
      <name val="Calibri"/>
      <family val="2"/>
    </font>
    <font>
      <b/>
      <sz val="12"/>
      <color rgb="FF002060"/>
      <name val="Bookman Old Style"/>
      <family val="1"/>
    </font>
    <font>
      <b/>
      <i/>
      <sz val="10"/>
      <color rgb="FFFF0000"/>
      <name val="Bookman Old Style"/>
      <family val="1"/>
    </font>
    <font>
      <i/>
      <sz val="10"/>
      <color theme="5" tint="-0.499984740745262"/>
      <name val="Bookman Old Style"/>
      <family val="1"/>
    </font>
    <font>
      <b/>
      <i/>
      <sz val="10"/>
      <color theme="5" tint="-0.499984740745262"/>
      <name val="Bookman Old Style"/>
      <family val="1"/>
    </font>
    <font>
      <i/>
      <sz val="10"/>
      <color theme="5" tint="-0.499984740745262"/>
      <name val="Arial"/>
      <family val="2"/>
    </font>
    <font>
      <b/>
      <sz val="12"/>
      <color theme="7" tint="-0.499984740745262"/>
      <name val="Arial"/>
      <family val="2"/>
    </font>
    <font>
      <b/>
      <sz val="10"/>
      <color theme="5" tint="-0.499984740745262"/>
      <name val="Bookman Old Style"/>
      <family val="1"/>
    </font>
    <font>
      <b/>
      <i/>
      <sz val="12"/>
      <color rgb="FF002060"/>
      <name val="Bookman Old Style"/>
      <family val="1"/>
    </font>
    <font>
      <b/>
      <i/>
      <sz val="10"/>
      <color rgb="FFFF0000"/>
      <name val="Times New Roman"/>
      <family val="1"/>
    </font>
    <font>
      <i/>
      <sz val="8"/>
      <color indexed="8"/>
      <name val="Tahoma"/>
      <family val="2"/>
    </font>
    <font>
      <i/>
      <sz val="9"/>
      <color rgb="FF7030A0"/>
      <name val="Arial"/>
      <family val="2"/>
    </font>
    <font>
      <b/>
      <i/>
      <sz val="8"/>
      <color rgb="FF00B0F0"/>
      <name val="Times New Roman"/>
      <family val="1"/>
    </font>
    <font>
      <b/>
      <i/>
      <sz val="8"/>
      <color rgb="FF00B0F0"/>
      <name val="Arial"/>
      <family val="2"/>
    </font>
    <font>
      <b/>
      <i/>
      <sz val="9"/>
      <color rgb="FF00B050"/>
      <name val="Times New Roman"/>
      <family val="1"/>
    </font>
    <font>
      <b/>
      <sz val="10"/>
      <color rgb="FF002060"/>
      <name val="Arial"/>
      <family val="2"/>
    </font>
    <font>
      <sz val="10"/>
      <color rgb="FF00B0F0"/>
      <name val="Times New Roman"/>
      <family val="1"/>
    </font>
    <font>
      <b/>
      <sz val="11"/>
      <color rgb="FF00B0F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E4F6FC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FFFF00"/>
        <bgColor indexed="41"/>
      </patternFill>
    </fill>
    <fill>
      <patternFill patternType="solid">
        <fgColor rgb="FF99FF99"/>
        <bgColor indexed="64"/>
      </patternFill>
    </fill>
    <fill>
      <patternFill patternType="solid">
        <fgColor rgb="FFFF0066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0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54">
    <xf numFmtId="0" fontId="0" fillId="0" borderId="0"/>
    <xf numFmtId="0" fontId="5" fillId="0" borderId="0"/>
    <xf numFmtId="0" fontId="164" fillId="0" borderId="0"/>
    <xf numFmtId="0" fontId="9" fillId="0" borderId="0"/>
    <xf numFmtId="0" fontId="3" fillId="0" borderId="0"/>
    <xf numFmtId="0" fontId="5" fillId="0" borderId="0"/>
    <xf numFmtId="0" fontId="3" fillId="0" borderId="0"/>
    <xf numFmtId="0" fontId="9" fillId="0" borderId="0"/>
    <xf numFmtId="0" fontId="2" fillId="0" borderId="0"/>
    <xf numFmtId="0" fontId="4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3" applyNumberFormat="0" applyFill="0" applyAlignment="0" applyProtection="0"/>
    <xf numFmtId="0" fontId="72" fillId="0" borderId="54" applyNumberFormat="0" applyFill="0" applyAlignment="0" applyProtection="0"/>
    <xf numFmtId="0" fontId="73" fillId="0" borderId="55" applyNumberFormat="0" applyFill="0" applyAlignment="0" applyProtection="0"/>
    <xf numFmtId="0" fontId="73" fillId="0" borderId="0" applyNumberFormat="0" applyFill="0" applyBorder="0" applyAlignment="0" applyProtection="0"/>
    <xf numFmtId="0" fontId="74" fillId="9" borderId="0" applyNumberFormat="0" applyBorder="0" applyAlignment="0" applyProtection="0"/>
    <xf numFmtId="0" fontId="75" fillId="10" borderId="0" applyNumberFormat="0" applyBorder="0" applyAlignment="0" applyProtection="0"/>
    <xf numFmtId="0" fontId="76" fillId="12" borderId="56" applyNumberFormat="0" applyAlignment="0" applyProtection="0"/>
    <xf numFmtId="0" fontId="77" fillId="13" borderId="57" applyNumberFormat="0" applyAlignment="0" applyProtection="0"/>
    <xf numFmtId="0" fontId="78" fillId="13" borderId="56" applyNumberFormat="0" applyAlignment="0" applyProtection="0"/>
    <xf numFmtId="0" fontId="79" fillId="0" borderId="58" applyNumberFormat="0" applyFill="0" applyAlignment="0" applyProtection="0"/>
    <xf numFmtId="0" fontId="80" fillId="14" borderId="59" applyNumberFormat="0" applyAlignment="0" applyProtection="0"/>
    <xf numFmtId="0" fontId="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1" applyNumberFormat="0" applyFill="0" applyAlignment="0" applyProtection="0"/>
    <xf numFmtId="0" fontId="8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8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8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8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8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83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84" fillId="11" borderId="0" applyNumberFormat="0" applyBorder="0" applyAlignment="0" applyProtection="0"/>
    <xf numFmtId="0" fontId="1" fillId="15" borderId="60" applyNumberFormat="0" applyFont="0" applyAlignment="0" applyProtection="0"/>
    <xf numFmtId="0" fontId="83" fillId="19" borderId="0" applyNumberFormat="0" applyBorder="0" applyAlignment="0" applyProtection="0"/>
    <xf numFmtId="0" fontId="83" fillId="23" borderId="0" applyNumberFormat="0" applyBorder="0" applyAlignment="0" applyProtection="0"/>
    <xf numFmtId="0" fontId="83" fillId="27" borderId="0" applyNumberFormat="0" applyBorder="0" applyAlignment="0" applyProtection="0"/>
    <xf numFmtId="0" fontId="83" fillId="31" borderId="0" applyNumberFormat="0" applyBorder="0" applyAlignment="0" applyProtection="0"/>
    <xf numFmtId="0" fontId="83" fillId="35" borderId="0" applyNumberFormat="0" applyBorder="0" applyAlignment="0" applyProtection="0"/>
    <xf numFmtId="0" fontId="83" fillId="39" borderId="0" applyNumberFormat="0" applyBorder="0" applyAlignment="0" applyProtection="0"/>
    <xf numFmtId="0" fontId="111" fillId="0" borderId="0"/>
    <xf numFmtId="0" fontId="111" fillId="0" borderId="0"/>
  </cellStyleXfs>
  <cellXfs count="765">
    <xf numFmtId="0" fontId="0" fillId="0" borderId="0" xfId="0"/>
    <xf numFmtId="0" fontId="168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0" fillId="0" borderId="10" xfId="0" applyBorder="1"/>
    <xf numFmtId="0" fontId="8" fillId="0" borderId="0" xfId="0" applyFont="1"/>
    <xf numFmtId="0" fontId="15" fillId="0" borderId="0" xfId="0" applyFont="1"/>
    <xf numFmtId="0" fontId="16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17" fillId="0" borderId="0" xfId="0" applyFont="1"/>
    <xf numFmtId="0" fontId="30" fillId="5" borderId="23" xfId="0" applyFont="1" applyFill="1" applyBorder="1"/>
    <xf numFmtId="2" fontId="30" fillId="5" borderId="25" xfId="0" applyNumberFormat="1" applyFont="1" applyFill="1" applyBorder="1"/>
    <xf numFmtId="1" fontId="8" fillId="6" borderId="25" xfId="0" applyNumberFormat="1" applyFont="1" applyFill="1" applyBorder="1"/>
    <xf numFmtId="0" fontId="3" fillId="5" borderId="30" xfId="4" applyFill="1" applyBorder="1" applyAlignment="1">
      <alignment horizontal="center" vertical="center"/>
    </xf>
    <xf numFmtId="0" fontId="12" fillId="5" borderId="31" xfId="4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/>
    </xf>
    <xf numFmtId="0" fontId="21" fillId="3" borderId="13" xfId="0" applyFont="1" applyFill="1" applyBorder="1"/>
    <xf numFmtId="0" fontId="21" fillId="5" borderId="4" xfId="0" applyFont="1" applyFill="1" applyBorder="1"/>
    <xf numFmtId="2" fontId="20" fillId="5" borderId="23" xfId="0" applyNumberFormat="1" applyFont="1" applyFill="1" applyBorder="1"/>
    <xf numFmtId="0" fontId="14" fillId="0" borderId="0" xfId="0" applyFont="1"/>
    <xf numFmtId="0" fontId="22" fillId="3" borderId="8" xfId="0" applyFont="1" applyFill="1" applyBorder="1" applyAlignment="1">
      <alignment horizontal="center"/>
    </xf>
    <xf numFmtId="2" fontId="23" fillId="3" borderId="14" xfId="0" applyNumberFormat="1" applyFont="1" applyFill="1" applyBorder="1" applyAlignment="1">
      <alignment horizontal="center"/>
    </xf>
    <xf numFmtId="2" fontId="39" fillId="5" borderId="8" xfId="3" applyNumberFormat="1" applyFont="1" applyFill="1" applyBorder="1"/>
    <xf numFmtId="0" fontId="43" fillId="0" borderId="0" xfId="0" applyFont="1"/>
    <xf numFmtId="0" fontId="10" fillId="2" borderId="24" xfId="3" applyFont="1" applyFill="1" applyBorder="1" applyAlignment="1">
      <alignment horizontal="center"/>
    </xf>
    <xf numFmtId="0" fontId="0" fillId="0" borderId="24" xfId="0" applyBorder="1"/>
    <xf numFmtId="0" fontId="27" fillId="3" borderId="5" xfId="0" applyFont="1" applyFill="1" applyBorder="1"/>
    <xf numFmtId="0" fontId="27" fillId="3" borderId="2" xfId="0" applyFont="1" applyFill="1" applyBorder="1"/>
    <xf numFmtId="0" fontId="40" fillId="3" borderId="33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25" fillId="0" borderId="0" xfId="0" applyFont="1"/>
    <xf numFmtId="0" fontId="8" fillId="2" borderId="27" xfId="0" applyFont="1" applyFill="1" applyBorder="1"/>
    <xf numFmtId="0" fontId="8" fillId="2" borderId="29" xfId="0" applyFont="1" applyFill="1" applyBorder="1"/>
    <xf numFmtId="2" fontId="20" fillId="8" borderId="23" xfId="0" applyNumberFormat="1" applyFont="1" applyFill="1" applyBorder="1"/>
    <xf numFmtId="0" fontId="48" fillId="0" borderId="0" xfId="0" applyFont="1"/>
    <xf numFmtId="0" fontId="49" fillId="0" borderId="0" xfId="0" applyFont="1"/>
    <xf numFmtId="0" fontId="36" fillId="5" borderId="24" xfId="4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/>
    </xf>
    <xf numFmtId="0" fontId="52" fillId="0" borderId="24" xfId="5" applyFont="1" applyBorder="1"/>
    <xf numFmtId="0" fontId="49" fillId="0" borderId="23" xfId="5" applyFont="1" applyBorder="1"/>
    <xf numFmtId="1" fontId="34" fillId="0" borderId="27" xfId="5" applyNumberFormat="1" applyFont="1" applyBorder="1"/>
    <xf numFmtId="0" fontId="49" fillId="3" borderId="25" xfId="5" applyFont="1" applyFill="1" applyBorder="1"/>
    <xf numFmtId="0" fontId="33" fillId="3" borderId="10" xfId="5" applyFont="1" applyFill="1" applyBorder="1" applyAlignment="1">
      <alignment horizontal="center"/>
    </xf>
    <xf numFmtId="0" fontId="33" fillId="3" borderId="10" xfId="0" applyFont="1" applyFill="1" applyBorder="1" applyAlignment="1">
      <alignment horizontal="center"/>
    </xf>
    <xf numFmtId="0" fontId="21" fillId="3" borderId="38" xfId="0" applyFont="1" applyFill="1" applyBorder="1"/>
    <xf numFmtId="0" fontId="49" fillId="3" borderId="21" xfId="5" applyFont="1" applyFill="1" applyBorder="1"/>
    <xf numFmtId="0" fontId="49" fillId="0" borderId="23" xfId="0" applyFont="1" applyBorder="1"/>
    <xf numFmtId="0" fontId="53" fillId="5" borderId="40" xfId="4" applyFont="1" applyFill="1" applyBorder="1"/>
    <xf numFmtId="0" fontId="56" fillId="0" borderId="10" xfId="1" applyFont="1" applyBorder="1" applyAlignment="1">
      <alignment horizontal="left"/>
    </xf>
    <xf numFmtId="0" fontId="54" fillId="3" borderId="9" xfId="5" applyFont="1" applyFill="1" applyBorder="1" applyAlignment="1">
      <alignment horizontal="center"/>
    </xf>
    <xf numFmtId="0" fontId="50" fillId="0" borderId="8" xfId="0" applyFont="1" applyBorder="1"/>
    <xf numFmtId="0" fontId="51" fillId="0" borderId="4" xfId="6" applyFont="1" applyBorder="1" applyAlignment="1">
      <alignment horizontal="center"/>
    </xf>
    <xf numFmtId="0" fontId="51" fillId="0" borderId="5" xfId="6" applyFont="1" applyBorder="1" applyAlignment="1">
      <alignment horizontal="center"/>
    </xf>
    <xf numFmtId="0" fontId="51" fillId="0" borderId="23" xfId="6" applyFont="1" applyBorder="1" applyAlignment="1">
      <alignment horizontal="center"/>
    </xf>
    <xf numFmtId="0" fontId="21" fillId="5" borderId="23" xfId="0" applyFont="1" applyFill="1" applyBorder="1"/>
    <xf numFmtId="0" fontId="34" fillId="0" borderId="24" xfId="0" applyFont="1" applyBorder="1"/>
    <xf numFmtId="0" fontId="33" fillId="3" borderId="1" xfId="0" applyFont="1" applyFill="1" applyBorder="1" applyAlignment="1">
      <alignment horizontal="center"/>
    </xf>
    <xf numFmtId="0" fontId="0" fillId="0" borderId="8" xfId="0" applyBorder="1"/>
    <xf numFmtId="0" fontId="49" fillId="0" borderId="3" xfId="0" applyFont="1" applyBorder="1"/>
    <xf numFmtId="0" fontId="3" fillId="5" borderId="23" xfId="4" applyFill="1" applyBorder="1" applyAlignment="1">
      <alignment horizontal="center" vertical="center"/>
    </xf>
    <xf numFmtId="0" fontId="53" fillId="5" borderId="45" xfId="4" applyFont="1" applyFill="1" applyBorder="1"/>
    <xf numFmtId="0" fontId="40" fillId="3" borderId="46" xfId="0" applyFont="1" applyFill="1" applyBorder="1" applyAlignment="1">
      <alignment horizontal="center"/>
    </xf>
    <xf numFmtId="0" fontId="8" fillId="0" borderId="41" xfId="0" applyFont="1" applyBorder="1"/>
    <xf numFmtId="0" fontId="10" fillId="0" borderId="41" xfId="3" applyFont="1" applyBorder="1"/>
    <xf numFmtId="0" fontId="29" fillId="3" borderId="47" xfId="0" applyFont="1" applyFill="1" applyBorder="1" applyAlignment="1">
      <alignment horizontal="center"/>
    </xf>
    <xf numFmtId="0" fontId="11" fillId="3" borderId="47" xfId="0" applyFont="1" applyFill="1" applyBorder="1"/>
    <xf numFmtId="0" fontId="40" fillId="3" borderId="43" xfId="0" applyFont="1" applyFill="1" applyBorder="1" applyAlignment="1">
      <alignment horizontal="center"/>
    </xf>
    <xf numFmtId="0" fontId="44" fillId="3" borderId="43" xfId="0" applyFont="1" applyFill="1" applyBorder="1" applyAlignment="1">
      <alignment horizontal="center"/>
    </xf>
    <xf numFmtId="0" fontId="30" fillId="5" borderId="47" xfId="0" applyFont="1" applyFill="1" applyBorder="1"/>
    <xf numFmtId="0" fontId="8" fillId="0" borderId="8" xfId="0" applyFont="1" applyBorder="1"/>
    <xf numFmtId="0" fontId="15" fillId="5" borderId="8" xfId="0" applyFont="1" applyFill="1" applyBorder="1"/>
    <xf numFmtId="0" fontId="36" fillId="5" borderId="23" xfId="4" applyFont="1" applyFill="1" applyBorder="1" applyAlignment="1">
      <alignment horizontal="center" vertical="center"/>
    </xf>
    <xf numFmtId="0" fontId="17" fillId="0" borderId="23" xfId="0" applyFont="1" applyBorder="1"/>
    <xf numFmtId="0" fontId="0" fillId="0" borderId="47" xfId="0" applyBorder="1"/>
    <xf numFmtId="0" fontId="26" fillId="0" borderId="47" xfId="0" applyFont="1" applyBorder="1"/>
    <xf numFmtId="0" fontId="42" fillId="0" borderId="23" xfId="0" applyFont="1" applyBorder="1"/>
    <xf numFmtId="0" fontId="24" fillId="0" borderId="5" xfId="0" applyFont="1" applyBorder="1"/>
    <xf numFmtId="0" fontId="24" fillId="0" borderId="2" xfId="0" applyFont="1" applyBorder="1"/>
    <xf numFmtId="2" fontId="60" fillId="8" borderId="23" xfId="0" applyNumberFormat="1" applyFont="1" applyFill="1" applyBorder="1"/>
    <xf numFmtId="2" fontId="60" fillId="8" borderId="8" xfId="0" applyNumberFormat="1" applyFont="1" applyFill="1" applyBorder="1"/>
    <xf numFmtId="0" fontId="62" fillId="0" borderId="0" xfId="0" applyFont="1"/>
    <xf numFmtId="0" fontId="62" fillId="0" borderId="24" xfId="0" applyFont="1" applyBorder="1"/>
    <xf numFmtId="0" fontId="58" fillId="0" borderId="15" xfId="0" applyFont="1" applyBorder="1"/>
    <xf numFmtId="0" fontId="65" fillId="0" borderId="23" xfId="4" applyFont="1" applyBorder="1" applyAlignment="1">
      <alignment horizontal="center" vertical="center"/>
    </xf>
    <xf numFmtId="1" fontId="59" fillId="0" borderId="25" xfId="0" applyNumberFormat="1" applyFont="1" applyBorder="1" applyAlignment="1">
      <alignment horizontal="center"/>
    </xf>
    <xf numFmtId="0" fontId="68" fillId="3" borderId="3" xfId="0" applyFont="1" applyFill="1" applyBorder="1" applyAlignment="1">
      <alignment horizontal="center"/>
    </xf>
    <xf numFmtId="1" fontId="69" fillId="3" borderId="28" xfId="0" applyNumberFormat="1" applyFont="1" applyFill="1" applyBorder="1" applyAlignment="1">
      <alignment horizontal="center"/>
    </xf>
    <xf numFmtId="0" fontId="38" fillId="3" borderId="10" xfId="0" applyFont="1" applyFill="1" applyBorder="1" applyAlignment="1">
      <alignment horizontal="left"/>
    </xf>
    <xf numFmtId="0" fontId="86" fillId="0" borderId="24" xfId="0" applyFont="1" applyBorder="1"/>
    <xf numFmtId="0" fontId="61" fillId="5" borderId="24" xfId="4" applyFont="1" applyFill="1" applyBorder="1" applyAlignment="1">
      <alignment horizontal="center" vertical="center"/>
    </xf>
    <xf numFmtId="2" fontId="89" fillId="8" borderId="3" xfId="0" applyNumberFormat="1" applyFont="1" applyFill="1" applyBorder="1"/>
    <xf numFmtId="2" fontId="89" fillId="8" borderId="23" xfId="0" applyNumberFormat="1" applyFont="1" applyFill="1" applyBorder="1"/>
    <xf numFmtId="2" fontId="20" fillId="8" borderId="23" xfId="0" applyNumberFormat="1" applyFont="1" applyFill="1" applyBorder="1" applyAlignment="1">
      <alignment horizontal="center"/>
    </xf>
    <xf numFmtId="0" fontId="88" fillId="5" borderId="23" xfId="0" applyFont="1" applyFill="1" applyBorder="1" applyAlignment="1">
      <alignment horizontal="right"/>
    </xf>
    <xf numFmtId="0" fontId="90" fillId="3" borderId="3" xfId="0" applyFont="1" applyFill="1" applyBorder="1" applyAlignment="1">
      <alignment horizontal="center"/>
    </xf>
    <xf numFmtId="164" fontId="91" fillId="3" borderId="28" xfId="0" applyNumberFormat="1" applyFont="1" applyFill="1" applyBorder="1" applyAlignment="1">
      <alignment horizontal="center"/>
    </xf>
    <xf numFmtId="0" fontId="92" fillId="5" borderId="4" xfId="0" applyFont="1" applyFill="1" applyBorder="1" applyAlignment="1">
      <alignment horizontal="center"/>
    </xf>
    <xf numFmtId="0" fontId="92" fillId="5" borderId="6" xfId="0" applyFont="1" applyFill="1" applyBorder="1" applyAlignment="1">
      <alignment horizontal="center"/>
    </xf>
    <xf numFmtId="164" fontId="93" fillId="3" borderId="12" xfId="0" applyNumberFormat="1" applyFont="1" applyFill="1" applyBorder="1" applyAlignment="1">
      <alignment horizontal="center"/>
    </xf>
    <xf numFmtId="0" fontId="93" fillId="3" borderId="16" xfId="0" applyFont="1" applyFill="1" applyBorder="1" applyAlignment="1">
      <alignment horizontal="center"/>
    </xf>
    <xf numFmtId="164" fontId="93" fillId="3" borderId="11" xfId="0" applyNumberFormat="1" applyFont="1" applyFill="1" applyBorder="1" applyAlignment="1">
      <alignment horizontal="center"/>
    </xf>
    <xf numFmtId="0" fontId="0" fillId="0" borderId="18" xfId="0" applyBorder="1"/>
    <xf numFmtId="0" fontId="60" fillId="0" borderId="23" xfId="0" applyFont="1" applyBorder="1" applyAlignment="1">
      <alignment horizontal="center"/>
    </xf>
    <xf numFmtId="0" fontId="96" fillId="3" borderId="4" xfId="0" applyFont="1" applyFill="1" applyBorder="1" applyAlignment="1">
      <alignment horizontal="center"/>
    </xf>
    <xf numFmtId="0" fontId="60" fillId="3" borderId="25" xfId="0" applyFont="1" applyFill="1" applyBorder="1" applyAlignment="1">
      <alignment horizontal="center"/>
    </xf>
    <xf numFmtId="0" fontId="97" fillId="3" borderId="11" xfId="0" applyFont="1" applyFill="1" applyBorder="1"/>
    <xf numFmtId="0" fontId="97" fillId="3" borderId="9" xfId="0" applyFont="1" applyFill="1" applyBorder="1"/>
    <xf numFmtId="0" fontId="97" fillId="3" borderId="16" xfId="0" applyFont="1" applyFill="1" applyBorder="1"/>
    <xf numFmtId="0" fontId="97" fillId="3" borderId="10" xfId="0" applyFont="1" applyFill="1" applyBorder="1"/>
    <xf numFmtId="0" fontId="97" fillId="3" borderId="37" xfId="0" applyFont="1" applyFill="1" applyBorder="1"/>
    <xf numFmtId="0" fontId="97" fillId="3" borderId="1" xfId="0" applyFont="1" applyFill="1" applyBorder="1"/>
    <xf numFmtId="2" fontId="60" fillId="5" borderId="23" xfId="0" applyNumberFormat="1" applyFont="1" applyFill="1" applyBorder="1" applyAlignment="1">
      <alignment horizontal="center"/>
    </xf>
    <xf numFmtId="2" fontId="24" fillId="5" borderId="23" xfId="0" applyNumberFormat="1" applyFont="1" applyFill="1" applyBorder="1"/>
    <xf numFmtId="0" fontId="5" fillId="3" borderId="10" xfId="0" applyFont="1" applyFill="1" applyBorder="1"/>
    <xf numFmtId="0" fontId="96" fillId="3" borderId="8" xfId="0" applyFont="1" applyFill="1" applyBorder="1" applyAlignment="1">
      <alignment horizontal="center"/>
    </xf>
    <xf numFmtId="0" fontId="21" fillId="3" borderId="23" xfId="0" applyFont="1" applyFill="1" applyBorder="1" applyAlignment="1">
      <alignment horizontal="center"/>
    </xf>
    <xf numFmtId="0" fontId="44" fillId="41" borderId="43" xfId="0" applyFont="1" applyFill="1" applyBorder="1" applyAlignment="1">
      <alignment horizontal="center"/>
    </xf>
    <xf numFmtId="0" fontId="99" fillId="41" borderId="3" xfId="0" applyFont="1" applyFill="1" applyBorder="1" applyAlignment="1">
      <alignment horizontal="center"/>
    </xf>
    <xf numFmtId="2" fontId="67" fillId="41" borderId="8" xfId="3" applyNumberFormat="1" applyFont="1" applyFill="1" applyBorder="1"/>
    <xf numFmtId="0" fontId="100" fillId="3" borderId="23" xfId="0" applyFont="1" applyFill="1" applyBorder="1" applyAlignment="1">
      <alignment horizontal="center"/>
    </xf>
    <xf numFmtId="2" fontId="100" fillId="3" borderId="14" xfId="0" applyNumberFormat="1" applyFont="1" applyFill="1" applyBorder="1" applyAlignment="1">
      <alignment horizontal="center"/>
    </xf>
    <xf numFmtId="2" fontId="100" fillId="5" borderId="8" xfId="0" applyNumberFormat="1" applyFont="1" applyFill="1" applyBorder="1"/>
    <xf numFmtId="0" fontId="19" fillId="0" borderId="0" xfId="0" applyFont="1"/>
    <xf numFmtId="0" fontId="0" fillId="0" borderId="7" xfId="0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19" fillId="3" borderId="9" xfId="0" applyFont="1" applyFill="1" applyBorder="1" applyAlignment="1">
      <alignment horizontal="center"/>
    </xf>
    <xf numFmtId="0" fontId="19" fillId="3" borderId="15" xfId="0" applyFont="1" applyFill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0" fontId="19" fillId="3" borderId="20" xfId="0" applyFont="1" applyFill="1" applyBorder="1" applyAlignment="1">
      <alignment horizontal="center"/>
    </xf>
    <xf numFmtId="0" fontId="53" fillId="42" borderId="40" xfId="4" applyFont="1" applyFill="1" applyBorder="1"/>
    <xf numFmtId="1" fontId="34" fillId="3" borderId="27" xfId="5" applyNumberFormat="1" applyFont="1" applyFill="1" applyBorder="1"/>
    <xf numFmtId="0" fontId="56" fillId="3" borderId="10" xfId="1" applyFont="1" applyFill="1" applyBorder="1" applyAlignment="1">
      <alignment horizontal="left"/>
    </xf>
    <xf numFmtId="0" fontId="58" fillId="3" borderId="20" xfId="0" applyFont="1" applyFill="1" applyBorder="1"/>
    <xf numFmtId="0" fontId="100" fillId="3" borderId="8" xfId="0" applyFont="1" applyFill="1" applyBorder="1" applyAlignment="1">
      <alignment horizontal="center"/>
    </xf>
    <xf numFmtId="0" fontId="50" fillId="0" borderId="24" xfId="0" applyFont="1" applyBorder="1"/>
    <xf numFmtId="2" fontId="87" fillId="40" borderId="10" xfId="1" applyNumberFormat="1" applyFont="1" applyFill="1" applyBorder="1" applyAlignment="1">
      <alignment horizontal="right"/>
    </xf>
    <xf numFmtId="2" fontId="21" fillId="5" borderId="23" xfId="0" applyNumberFormat="1" applyFont="1" applyFill="1" applyBorder="1" applyAlignment="1">
      <alignment horizontal="center"/>
    </xf>
    <xf numFmtId="2" fontId="87" fillId="0" borderId="0" xfId="1" applyNumberFormat="1" applyFont="1" applyAlignment="1">
      <alignment horizontal="right"/>
    </xf>
    <xf numFmtId="0" fontId="101" fillId="0" borderId="24" xfId="1" applyFont="1" applyBorder="1" applyAlignment="1">
      <alignment horizontal="left"/>
    </xf>
    <xf numFmtId="0" fontId="105" fillId="0" borderId="0" xfId="0" applyFont="1"/>
    <xf numFmtId="0" fontId="22" fillId="5" borderId="23" xfId="0" applyFont="1" applyFill="1" applyBorder="1" applyAlignment="1">
      <alignment horizontal="center"/>
    </xf>
    <xf numFmtId="2" fontId="87" fillId="40" borderId="50" xfId="1" applyNumberFormat="1" applyFont="1" applyFill="1" applyBorder="1" applyAlignment="1">
      <alignment horizontal="right"/>
    </xf>
    <xf numFmtId="2" fontId="87" fillId="3" borderId="50" xfId="1" applyNumberFormat="1" applyFont="1" applyFill="1" applyBorder="1" applyAlignment="1">
      <alignment horizontal="right"/>
    </xf>
    <xf numFmtId="0" fontId="110" fillId="0" borderId="0" xfId="0" applyFont="1"/>
    <xf numFmtId="0" fontId="103" fillId="0" borderId="10" xfId="53" applyFont="1" applyBorder="1" applyAlignment="1">
      <alignment horizontal="center"/>
    </xf>
    <xf numFmtId="0" fontId="41" fillId="3" borderId="22" xfId="0" applyFont="1" applyFill="1" applyBorder="1"/>
    <xf numFmtId="2" fontId="87" fillId="3" borderId="0" xfId="1" applyNumberFormat="1" applyFont="1" applyFill="1" applyAlignment="1">
      <alignment horizontal="right"/>
    </xf>
    <xf numFmtId="0" fontId="51" fillId="0" borderId="8" xfId="6" applyFont="1" applyBorder="1" applyAlignment="1">
      <alignment horizontal="center"/>
    </xf>
    <xf numFmtId="0" fontId="55" fillId="3" borderId="15" xfId="5" applyFont="1" applyFill="1" applyBorder="1" applyAlignment="1">
      <alignment horizontal="center"/>
    </xf>
    <xf numFmtId="0" fontId="55" fillId="3" borderId="20" xfId="5" applyFont="1" applyFill="1" applyBorder="1" applyAlignment="1">
      <alignment horizontal="center"/>
    </xf>
    <xf numFmtId="0" fontId="12" fillId="0" borderId="23" xfId="4" applyFont="1" applyBorder="1" applyAlignment="1">
      <alignment horizontal="center" vertical="center"/>
    </xf>
    <xf numFmtId="1" fontId="36" fillId="0" borderId="25" xfId="0" applyNumberFormat="1" applyFont="1" applyBorder="1" applyAlignment="1">
      <alignment horizontal="center"/>
    </xf>
    <xf numFmtId="0" fontId="85" fillId="0" borderId="23" xfId="5" applyFont="1" applyBorder="1"/>
    <xf numFmtId="1" fontId="86" fillId="0" borderId="25" xfId="5" applyNumberFormat="1" applyFont="1" applyBorder="1"/>
    <xf numFmtId="0" fontId="64" fillId="8" borderId="3" xfId="0" applyFont="1" applyFill="1" applyBorder="1"/>
    <xf numFmtId="0" fontId="63" fillId="8" borderId="3" xfId="0" applyFont="1" applyFill="1" applyBorder="1"/>
    <xf numFmtId="2" fontId="23" fillId="3" borderId="28" xfId="0" applyNumberFormat="1" applyFont="1" applyFill="1" applyBorder="1" applyAlignment="1">
      <alignment horizontal="center"/>
    </xf>
    <xf numFmtId="0" fontId="22" fillId="3" borderId="3" xfId="0" applyFont="1" applyFill="1" applyBorder="1" applyAlignment="1">
      <alignment horizontal="center"/>
    </xf>
    <xf numFmtId="2" fontId="22" fillId="5" borderId="3" xfId="0" applyNumberFormat="1" applyFont="1" applyFill="1" applyBorder="1"/>
    <xf numFmtId="0" fontId="3" fillId="5" borderId="44" xfId="4" applyFill="1" applyBorder="1" applyAlignment="1">
      <alignment horizontal="center" vertical="center"/>
    </xf>
    <xf numFmtId="0" fontId="53" fillId="5" borderId="0" xfId="4" applyFont="1" applyFill="1"/>
    <xf numFmtId="2" fontId="87" fillId="41" borderId="62" xfId="1" applyNumberFormat="1" applyFont="1" applyFill="1" applyBorder="1" applyAlignment="1">
      <alignment horizontal="right"/>
    </xf>
    <xf numFmtId="0" fontId="53" fillId="43" borderId="0" xfId="4" applyFont="1" applyFill="1"/>
    <xf numFmtId="1" fontId="34" fillId="43" borderId="27" xfId="5" applyNumberFormat="1" applyFont="1" applyFill="1" applyBorder="1"/>
    <xf numFmtId="0" fontId="51" fillId="3" borderId="5" xfId="6" applyFont="1" applyFill="1" applyBorder="1" applyAlignment="1">
      <alignment horizontal="center"/>
    </xf>
    <xf numFmtId="0" fontId="118" fillId="44" borderId="4" xfId="6" applyFont="1" applyFill="1" applyBorder="1" applyAlignment="1">
      <alignment horizontal="center"/>
    </xf>
    <xf numFmtId="0" fontId="51" fillId="45" borderId="4" xfId="6" applyFont="1" applyFill="1" applyBorder="1" applyAlignment="1">
      <alignment horizontal="center"/>
    </xf>
    <xf numFmtId="0" fontId="118" fillId="45" borderId="4" xfId="6" applyFont="1" applyFill="1" applyBorder="1" applyAlignment="1">
      <alignment horizontal="center"/>
    </xf>
    <xf numFmtId="0" fontId="13" fillId="3" borderId="25" xfId="0" applyFont="1" applyFill="1" applyBorder="1" applyAlignment="1">
      <alignment horizontal="right"/>
    </xf>
    <xf numFmtId="0" fontId="121" fillId="3" borderId="25" xfId="0" applyFont="1" applyFill="1" applyBorder="1" applyAlignment="1">
      <alignment horizontal="left"/>
    </xf>
    <xf numFmtId="0" fontId="13" fillId="3" borderId="25" xfId="0" applyFont="1" applyFill="1" applyBorder="1" applyAlignment="1">
      <alignment horizontal="left"/>
    </xf>
    <xf numFmtId="0" fontId="0" fillId="0" borderId="65" xfId="0" applyBorder="1"/>
    <xf numFmtId="0" fontId="51" fillId="4" borderId="23" xfId="6" applyFont="1" applyFill="1" applyBorder="1" applyAlignment="1">
      <alignment horizontal="center"/>
    </xf>
    <xf numFmtId="1" fontId="102" fillId="0" borderId="25" xfId="1" applyNumberFormat="1" applyFont="1" applyBorder="1" applyAlignment="1">
      <alignment horizontal="right" indent="1"/>
    </xf>
    <xf numFmtId="0" fontId="20" fillId="0" borderId="23" xfId="0" applyFont="1" applyBorder="1"/>
    <xf numFmtId="0" fontId="19" fillId="0" borderId="0" xfId="0" applyFont="1" applyAlignment="1">
      <alignment horizontal="center"/>
    </xf>
    <xf numFmtId="2" fontId="30" fillId="4" borderId="25" xfId="0" applyNumberFormat="1" applyFont="1" applyFill="1" applyBorder="1"/>
    <xf numFmtId="2" fontId="123" fillId="5" borderId="25" xfId="0" applyNumberFormat="1" applyFont="1" applyFill="1" applyBorder="1"/>
    <xf numFmtId="2" fontId="124" fillId="5" borderId="25" xfId="0" applyNumberFormat="1" applyFont="1" applyFill="1" applyBorder="1"/>
    <xf numFmtId="0" fontId="22" fillId="5" borderId="24" xfId="0" applyFont="1" applyFill="1" applyBorder="1" applyAlignment="1">
      <alignment horizontal="center"/>
    </xf>
    <xf numFmtId="2" fontId="100" fillId="3" borderId="25" xfId="0" applyNumberFormat="1" applyFont="1" applyFill="1" applyBorder="1" applyAlignment="1">
      <alignment horizontal="center"/>
    </xf>
    <xf numFmtId="2" fontId="100" fillId="5" borderId="23" xfId="0" applyNumberFormat="1" applyFont="1" applyFill="1" applyBorder="1"/>
    <xf numFmtId="0" fontId="104" fillId="7" borderId="10" xfId="0" applyFont="1" applyFill="1" applyBorder="1" applyAlignment="1">
      <alignment horizontal="right"/>
    </xf>
    <xf numFmtId="164" fontId="66" fillId="3" borderId="10" xfId="7" applyNumberFormat="1" applyFont="1" applyFill="1" applyBorder="1" applyAlignment="1">
      <alignment horizontal="center"/>
    </xf>
    <xf numFmtId="164" fontId="31" fillId="4" borderId="10" xfId="7" applyNumberFormat="1" applyFont="1" applyFill="1" applyBorder="1"/>
    <xf numFmtId="0" fontId="104" fillId="7" borderId="10" xfId="0" applyFont="1" applyFill="1" applyBorder="1" applyAlignment="1">
      <alignment horizontal="left"/>
    </xf>
    <xf numFmtId="0" fontId="58" fillId="0" borderId="10" xfId="0" applyFont="1" applyBorder="1"/>
    <xf numFmtId="0" fontId="60" fillId="4" borderId="10" xfId="0" applyFont="1" applyFill="1" applyBorder="1" applyAlignment="1">
      <alignment horizontal="center"/>
    </xf>
    <xf numFmtId="0" fontId="57" fillId="3" borderId="10" xfId="0" applyFont="1" applyFill="1" applyBorder="1"/>
    <xf numFmtId="0" fontId="0" fillId="4" borderId="10" xfId="0" applyFill="1" applyBorder="1"/>
    <xf numFmtId="0" fontId="58" fillId="3" borderId="10" xfId="0" applyFont="1" applyFill="1" applyBorder="1"/>
    <xf numFmtId="0" fontId="112" fillId="3" borderId="10" xfId="0" applyFont="1" applyFill="1" applyBorder="1"/>
    <xf numFmtId="0" fontId="0" fillId="0" borderId="1" xfId="0" applyBorder="1"/>
    <xf numFmtId="164" fontId="24" fillId="5" borderId="23" xfId="0" applyNumberFormat="1" applyFont="1" applyFill="1" applyBorder="1"/>
    <xf numFmtId="0" fontId="13" fillId="5" borderId="4" xfId="0" applyFont="1" applyFill="1" applyBorder="1"/>
    <xf numFmtId="0" fontId="13" fillId="5" borderId="24" xfId="0" applyFont="1" applyFill="1" applyBorder="1"/>
    <xf numFmtId="0" fontId="7" fillId="5" borderId="24" xfId="0" applyFont="1" applyFill="1" applyBorder="1"/>
    <xf numFmtId="0" fontId="13" fillId="5" borderId="23" xfId="0" applyFont="1" applyFill="1" applyBorder="1"/>
    <xf numFmtId="164" fontId="8" fillId="5" borderId="23" xfId="0" applyNumberFormat="1" applyFont="1" applyFill="1" applyBorder="1"/>
    <xf numFmtId="164" fontId="124" fillId="5" borderId="23" xfId="0" applyNumberFormat="1" applyFont="1" applyFill="1" applyBorder="1"/>
    <xf numFmtId="164" fontId="13" fillId="5" borderId="23" xfId="0" applyNumberFormat="1" applyFont="1" applyFill="1" applyBorder="1"/>
    <xf numFmtId="0" fontId="125" fillId="5" borderId="24" xfId="0" applyFont="1" applyFill="1" applyBorder="1"/>
    <xf numFmtId="0" fontId="126" fillId="5" borderId="24" xfId="0" applyFont="1" applyFill="1" applyBorder="1"/>
    <xf numFmtId="164" fontId="127" fillId="5" borderId="23" xfId="0" applyNumberFormat="1" applyFont="1" applyFill="1" applyBorder="1"/>
    <xf numFmtId="164" fontId="30" fillId="5" borderId="23" xfId="0" applyNumberFormat="1" applyFont="1" applyFill="1" applyBorder="1"/>
    <xf numFmtId="2" fontId="56" fillId="0" borderId="10" xfId="1" applyNumberFormat="1" applyFont="1" applyBorder="1" applyAlignment="1">
      <alignment horizontal="right"/>
    </xf>
    <xf numFmtId="2" fontId="56" fillId="0" borderId="1" xfId="1" applyNumberFormat="1" applyFont="1" applyBorder="1" applyAlignment="1">
      <alignment horizontal="right"/>
    </xf>
    <xf numFmtId="2" fontId="102" fillId="40" borderId="5" xfId="1" applyNumberFormat="1" applyFont="1" applyFill="1" applyBorder="1" applyAlignment="1">
      <alignment horizontal="right"/>
    </xf>
    <xf numFmtId="2" fontId="102" fillId="40" borderId="6" xfId="1" applyNumberFormat="1" applyFont="1" applyFill="1" applyBorder="1" applyAlignment="1">
      <alignment horizontal="right"/>
    </xf>
    <xf numFmtId="2" fontId="56" fillId="0" borderId="9" xfId="1" applyNumberFormat="1" applyFont="1" applyBorder="1" applyAlignment="1">
      <alignment horizontal="right"/>
    </xf>
    <xf numFmtId="0" fontId="0" fillId="4" borderId="8" xfId="0" applyFill="1" applyBorder="1"/>
    <xf numFmtId="0" fontId="129" fillId="4" borderId="5" xfId="1" applyFont="1" applyFill="1" applyBorder="1" applyAlignment="1">
      <alignment horizontal="center"/>
    </xf>
    <xf numFmtId="0" fontId="129" fillId="4" borderId="6" xfId="1" applyFont="1" applyFill="1" applyBorder="1" applyAlignment="1">
      <alignment horizontal="center"/>
    </xf>
    <xf numFmtId="0" fontId="129" fillId="4" borderId="7" xfId="1" applyFont="1" applyFill="1" applyBorder="1" applyAlignment="1">
      <alignment horizontal="center"/>
    </xf>
    <xf numFmtId="2" fontId="102" fillId="40" borderId="7" xfId="1" applyNumberFormat="1" applyFont="1" applyFill="1" applyBorder="1" applyAlignment="1">
      <alignment horizontal="right"/>
    </xf>
    <xf numFmtId="0" fontId="19" fillId="0" borderId="39" xfId="0" applyFont="1" applyBorder="1"/>
    <xf numFmtId="0" fontId="129" fillId="4" borderId="2" xfId="1" applyFont="1" applyFill="1" applyBorder="1" applyAlignment="1">
      <alignment horizontal="right"/>
    </xf>
    <xf numFmtId="0" fontId="56" fillId="0" borderId="15" xfId="1" applyFont="1" applyBorder="1" applyAlignment="1">
      <alignment horizontal="left"/>
    </xf>
    <xf numFmtId="0" fontId="56" fillId="0" borderId="20" xfId="1" applyFont="1" applyBorder="1" applyAlignment="1">
      <alignment horizontal="left"/>
    </xf>
    <xf numFmtId="0" fontId="56" fillId="0" borderId="22" xfId="1" applyFont="1" applyBorder="1" applyAlignment="1">
      <alignment horizontal="left"/>
    </xf>
    <xf numFmtId="0" fontId="102" fillId="40" borderId="2" xfId="1" applyFont="1" applyFill="1" applyBorder="1" applyAlignment="1">
      <alignment horizontal="right"/>
    </xf>
    <xf numFmtId="0" fontId="129" fillId="4" borderId="23" xfId="1" applyFont="1" applyFill="1" applyBorder="1" applyAlignment="1">
      <alignment horizontal="center"/>
    </xf>
    <xf numFmtId="2" fontId="87" fillId="40" borderId="25" xfId="1" applyNumberFormat="1" applyFont="1" applyFill="1" applyBorder="1" applyAlignment="1">
      <alignment horizontal="right"/>
    </xf>
    <xf numFmtId="2" fontId="87" fillId="40" borderId="19" xfId="1" applyNumberFormat="1" applyFont="1" applyFill="1" applyBorder="1" applyAlignment="1">
      <alignment horizontal="right"/>
    </xf>
    <xf numFmtId="2" fontId="87" fillId="40" borderId="66" xfId="1" applyNumberFormat="1" applyFont="1" applyFill="1" applyBorder="1" applyAlignment="1">
      <alignment horizontal="right"/>
    </xf>
    <xf numFmtId="2" fontId="102" fillId="40" borderId="23" xfId="1" applyNumberFormat="1" applyFont="1" applyFill="1" applyBorder="1" applyAlignment="1">
      <alignment horizontal="right"/>
    </xf>
    <xf numFmtId="2" fontId="56" fillId="0" borderId="13" xfId="1" applyNumberFormat="1" applyFont="1" applyBorder="1" applyAlignment="1">
      <alignment horizontal="right"/>
    </xf>
    <xf numFmtId="2" fontId="56" fillId="0" borderId="18" xfId="1" applyNumberFormat="1" applyFont="1" applyBorder="1" applyAlignment="1">
      <alignment horizontal="right"/>
    </xf>
    <xf numFmtId="2" fontId="56" fillId="0" borderId="68" xfId="1" applyNumberFormat="1" applyFont="1" applyBorder="1" applyAlignment="1">
      <alignment horizontal="right"/>
    </xf>
    <xf numFmtId="0" fontId="56" fillId="0" borderId="25" xfId="1" applyFont="1" applyBorder="1" applyAlignment="1">
      <alignment horizontal="center"/>
    </xf>
    <xf numFmtId="0" fontId="56" fillId="0" borderId="19" xfId="1" applyFont="1" applyBorder="1" applyAlignment="1">
      <alignment horizontal="center"/>
    </xf>
    <xf numFmtId="0" fontId="0" fillId="3" borderId="39" xfId="0" applyFill="1" applyBorder="1"/>
    <xf numFmtId="0" fontId="38" fillId="3" borderId="20" xfId="1" applyFont="1" applyFill="1" applyBorder="1" applyAlignment="1">
      <alignment horizontal="right"/>
    </xf>
    <xf numFmtId="2" fontId="38" fillId="3" borderId="19" xfId="1" applyNumberFormat="1" applyFont="1" applyFill="1" applyBorder="1" applyAlignment="1">
      <alignment horizontal="right"/>
    </xf>
    <xf numFmtId="0" fontId="0" fillId="3" borderId="51" xfId="0" applyFill="1" applyBorder="1"/>
    <xf numFmtId="0" fontId="38" fillId="3" borderId="70" xfId="1" applyFont="1" applyFill="1" applyBorder="1" applyAlignment="1">
      <alignment horizontal="right"/>
    </xf>
    <xf numFmtId="2" fontId="38" fillId="3" borderId="34" xfId="1" applyNumberFormat="1" applyFont="1" applyFill="1" applyBorder="1" applyAlignment="1">
      <alignment horizontal="right"/>
    </xf>
    <xf numFmtId="0" fontId="0" fillId="3" borderId="42" xfId="0" applyFill="1" applyBorder="1"/>
    <xf numFmtId="0" fontId="38" fillId="3" borderId="71" xfId="1" applyFont="1" applyFill="1" applyBorder="1" applyAlignment="1">
      <alignment horizontal="right"/>
    </xf>
    <xf numFmtId="2" fontId="38" fillId="3" borderId="62" xfId="1" applyNumberFormat="1" applyFont="1" applyFill="1" applyBorder="1" applyAlignment="1">
      <alignment horizontal="right"/>
    </xf>
    <xf numFmtId="0" fontId="19" fillId="3" borderId="72" xfId="0" applyFont="1" applyFill="1" applyBorder="1" applyAlignment="1">
      <alignment horizontal="center"/>
    </xf>
    <xf numFmtId="0" fontId="19" fillId="3" borderId="32" xfId="0" applyFont="1" applyFill="1" applyBorder="1" applyAlignment="1">
      <alignment horizontal="center"/>
    </xf>
    <xf numFmtId="0" fontId="19" fillId="3" borderId="73" xfId="0" applyFont="1" applyFill="1" applyBorder="1" applyAlignment="1">
      <alignment horizontal="center"/>
    </xf>
    <xf numFmtId="0" fontId="19" fillId="46" borderId="8" xfId="0" applyFont="1" applyFill="1" applyBorder="1"/>
    <xf numFmtId="0" fontId="56" fillId="46" borderId="2" xfId="1" applyFont="1" applyFill="1" applyBorder="1" applyAlignment="1">
      <alignment horizontal="left"/>
    </xf>
    <xf numFmtId="2" fontId="87" fillId="46" borderId="23" xfId="1" applyNumberFormat="1" applyFont="1" applyFill="1" applyBorder="1" applyAlignment="1">
      <alignment horizontal="right"/>
    </xf>
    <xf numFmtId="0" fontId="21" fillId="46" borderId="3" xfId="0" applyFont="1" applyFill="1" applyBorder="1"/>
    <xf numFmtId="0" fontId="0" fillId="46" borderId="8" xfId="0" applyFill="1" applyBorder="1"/>
    <xf numFmtId="0" fontId="102" fillId="46" borderId="2" xfId="1" applyFont="1" applyFill="1" applyBorder="1" applyAlignment="1">
      <alignment horizontal="right"/>
    </xf>
    <xf numFmtId="2" fontId="102" fillId="46" borderId="23" xfId="1" applyNumberFormat="1" applyFont="1" applyFill="1" applyBorder="1" applyAlignment="1">
      <alignment horizontal="right"/>
    </xf>
    <xf numFmtId="0" fontId="19" fillId="46" borderId="3" xfId="0" applyFont="1" applyFill="1" applyBorder="1" applyAlignment="1">
      <alignment horizontal="center"/>
    </xf>
    <xf numFmtId="0" fontId="7" fillId="4" borderId="8" xfId="0" applyFont="1" applyFill="1" applyBorder="1"/>
    <xf numFmtId="0" fontId="130" fillId="4" borderId="2" xfId="1" applyFont="1" applyFill="1" applyBorder="1" applyAlignment="1">
      <alignment horizontal="right"/>
    </xf>
    <xf numFmtId="0" fontId="131" fillId="4" borderId="23" xfId="1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19" fillId="0" borderId="74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46" borderId="19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60" fillId="0" borderId="27" xfId="0" applyFont="1" applyBorder="1" applyAlignment="1">
      <alignment horizontal="left"/>
    </xf>
    <xf numFmtId="0" fontId="60" fillId="0" borderId="29" xfId="0" applyFont="1" applyBorder="1" applyAlignment="1">
      <alignment horizontal="left"/>
    </xf>
    <xf numFmtId="0" fontId="19" fillId="47" borderId="39" xfId="0" applyFont="1" applyFill="1" applyBorder="1"/>
    <xf numFmtId="0" fontId="56" fillId="47" borderId="20" xfId="1" applyFont="1" applyFill="1" applyBorder="1" applyAlignment="1">
      <alignment horizontal="left"/>
    </xf>
    <xf numFmtId="2" fontId="87" fillId="47" borderId="19" xfId="1" applyNumberFormat="1" applyFont="1" applyFill="1" applyBorder="1" applyAlignment="1">
      <alignment horizontal="right"/>
    </xf>
    <xf numFmtId="0" fontId="0" fillId="47" borderId="19" xfId="0" applyFill="1" applyBorder="1" applyAlignment="1">
      <alignment horizontal="center"/>
    </xf>
    <xf numFmtId="0" fontId="19" fillId="48" borderId="39" xfId="0" applyFont="1" applyFill="1" applyBorder="1"/>
    <xf numFmtId="0" fontId="56" fillId="48" borderId="20" xfId="1" applyFont="1" applyFill="1" applyBorder="1" applyAlignment="1">
      <alignment horizontal="left"/>
    </xf>
    <xf numFmtId="2" fontId="87" fillId="48" borderId="19" xfId="1" applyNumberFormat="1" applyFont="1" applyFill="1" applyBorder="1" applyAlignment="1">
      <alignment horizontal="right"/>
    </xf>
    <xf numFmtId="0" fontId="0" fillId="48" borderId="19" xfId="0" applyFill="1" applyBorder="1" applyAlignment="1">
      <alignment horizontal="center"/>
    </xf>
    <xf numFmtId="0" fontId="38" fillId="48" borderId="15" xfId="1" applyFont="1" applyFill="1" applyBorder="1" applyAlignment="1">
      <alignment horizontal="right"/>
    </xf>
    <xf numFmtId="2" fontId="38" fillId="48" borderId="25" xfId="1" applyNumberFormat="1" applyFont="1" applyFill="1" applyBorder="1" applyAlignment="1">
      <alignment horizontal="right"/>
    </xf>
    <xf numFmtId="2" fontId="56" fillId="48" borderId="9" xfId="1" applyNumberFormat="1" applyFont="1" applyFill="1" applyBorder="1" applyAlignment="1">
      <alignment horizontal="right"/>
    </xf>
    <xf numFmtId="2" fontId="56" fillId="48" borderId="12" xfId="1" applyNumberFormat="1" applyFont="1" applyFill="1" applyBorder="1" applyAlignment="1">
      <alignment horizontal="right"/>
    </xf>
    <xf numFmtId="0" fontId="38" fillId="48" borderId="20" xfId="1" applyFont="1" applyFill="1" applyBorder="1" applyAlignment="1">
      <alignment horizontal="right"/>
    </xf>
    <xf numFmtId="2" fontId="38" fillId="48" borderId="19" xfId="1" applyNumberFormat="1" applyFont="1" applyFill="1" applyBorder="1" applyAlignment="1">
      <alignment horizontal="right"/>
    </xf>
    <xf numFmtId="2" fontId="56" fillId="48" borderId="18" xfId="1" applyNumberFormat="1" applyFont="1" applyFill="1" applyBorder="1" applyAlignment="1">
      <alignment horizontal="right"/>
    </xf>
    <xf numFmtId="2" fontId="56" fillId="48" borderId="10" xfId="1" applyNumberFormat="1" applyFont="1" applyFill="1" applyBorder="1" applyAlignment="1">
      <alignment horizontal="right"/>
    </xf>
    <xf numFmtId="2" fontId="56" fillId="48" borderId="17" xfId="1" applyNumberFormat="1" applyFont="1" applyFill="1" applyBorder="1" applyAlignment="1">
      <alignment horizontal="right"/>
    </xf>
    <xf numFmtId="0" fontId="38" fillId="48" borderId="70" xfId="1" applyFont="1" applyFill="1" applyBorder="1" applyAlignment="1">
      <alignment horizontal="right"/>
    </xf>
    <xf numFmtId="2" fontId="38" fillId="48" borderId="34" xfId="1" applyNumberFormat="1" applyFont="1" applyFill="1" applyBorder="1" applyAlignment="1">
      <alignment horizontal="right"/>
    </xf>
    <xf numFmtId="2" fontId="56" fillId="48" borderId="69" xfId="1" applyNumberFormat="1" applyFont="1" applyFill="1" applyBorder="1" applyAlignment="1">
      <alignment horizontal="right"/>
    </xf>
    <xf numFmtId="2" fontId="56" fillId="48" borderId="67" xfId="1" applyNumberFormat="1" applyFont="1" applyFill="1" applyBorder="1" applyAlignment="1">
      <alignment horizontal="right"/>
    </xf>
    <xf numFmtId="2" fontId="56" fillId="48" borderId="65" xfId="1" applyNumberFormat="1" applyFont="1" applyFill="1" applyBorder="1" applyAlignment="1">
      <alignment horizontal="right"/>
    </xf>
    <xf numFmtId="2" fontId="132" fillId="48" borderId="9" xfId="1" applyNumberFormat="1" applyFont="1" applyFill="1" applyBorder="1" applyAlignment="1">
      <alignment horizontal="right"/>
    </xf>
    <xf numFmtId="2" fontId="133" fillId="48" borderId="9" xfId="1" applyNumberFormat="1" applyFont="1" applyFill="1" applyBorder="1" applyAlignment="1">
      <alignment horizontal="right"/>
    </xf>
    <xf numFmtId="2" fontId="133" fillId="48" borderId="13" xfId="1" applyNumberFormat="1" applyFont="1" applyFill="1" applyBorder="1" applyAlignment="1">
      <alignment horizontal="right"/>
    </xf>
    <xf numFmtId="0" fontId="38" fillId="48" borderId="22" xfId="1" applyFont="1" applyFill="1" applyBorder="1" applyAlignment="1">
      <alignment horizontal="right"/>
    </xf>
    <xf numFmtId="2" fontId="38" fillId="48" borderId="66" xfId="1" applyNumberFormat="1" applyFont="1" applyFill="1" applyBorder="1" applyAlignment="1">
      <alignment horizontal="right"/>
    </xf>
    <xf numFmtId="2" fontId="56" fillId="48" borderId="68" xfId="1" applyNumberFormat="1" applyFont="1" applyFill="1" applyBorder="1" applyAlignment="1">
      <alignment horizontal="right"/>
    </xf>
    <xf numFmtId="2" fontId="56" fillId="48" borderId="1" xfId="1" applyNumberFormat="1" applyFont="1" applyFill="1" applyBorder="1" applyAlignment="1">
      <alignment horizontal="right"/>
    </xf>
    <xf numFmtId="2" fontId="56" fillId="48" borderId="35" xfId="1" applyNumberFormat="1" applyFont="1" applyFill="1" applyBorder="1" applyAlignment="1">
      <alignment horizontal="right"/>
    </xf>
    <xf numFmtId="0" fontId="38" fillId="48" borderId="71" xfId="1" applyFont="1" applyFill="1" applyBorder="1" applyAlignment="1">
      <alignment horizontal="right"/>
    </xf>
    <xf numFmtId="2" fontId="38" fillId="48" borderId="62" xfId="1" applyNumberFormat="1" applyFont="1" applyFill="1" applyBorder="1" applyAlignment="1">
      <alignment horizontal="right"/>
    </xf>
    <xf numFmtId="2" fontId="56" fillId="48" borderId="75" xfId="1" applyNumberFormat="1" applyFont="1" applyFill="1" applyBorder="1" applyAlignment="1">
      <alignment horizontal="right"/>
    </xf>
    <xf numFmtId="2" fontId="132" fillId="48" borderId="76" xfId="1" applyNumberFormat="1" applyFont="1" applyFill="1" applyBorder="1" applyAlignment="1">
      <alignment horizontal="right"/>
    </xf>
    <xf numFmtId="2" fontId="56" fillId="48" borderId="76" xfId="1" applyNumberFormat="1" applyFont="1" applyFill="1" applyBorder="1" applyAlignment="1">
      <alignment horizontal="right"/>
    </xf>
    <xf numFmtId="2" fontId="132" fillId="48" borderId="77" xfId="1" applyNumberFormat="1" applyFont="1" applyFill="1" applyBorder="1" applyAlignment="1">
      <alignment horizontal="right"/>
    </xf>
    <xf numFmtId="2" fontId="132" fillId="48" borderId="67" xfId="1" applyNumberFormat="1" applyFont="1" applyFill="1" applyBorder="1" applyAlignment="1">
      <alignment horizontal="right"/>
    </xf>
    <xf numFmtId="0" fontId="132" fillId="0" borderId="19" xfId="1" applyFont="1" applyBorder="1" applyAlignment="1">
      <alignment horizontal="center"/>
    </xf>
    <xf numFmtId="0" fontId="132" fillId="0" borderId="66" xfId="1" applyFont="1" applyBorder="1" applyAlignment="1">
      <alignment horizontal="center"/>
    </xf>
    <xf numFmtId="2" fontId="134" fillId="48" borderId="62" xfId="1" applyNumberFormat="1" applyFont="1" applyFill="1" applyBorder="1" applyAlignment="1">
      <alignment horizontal="right"/>
    </xf>
    <xf numFmtId="2" fontId="133" fillId="48" borderId="76" xfId="1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0" fontId="19" fillId="0" borderId="29" xfId="0" applyFont="1" applyBorder="1" applyAlignment="1">
      <alignment horizontal="right"/>
    </xf>
    <xf numFmtId="0" fontId="19" fillId="0" borderId="74" xfId="0" applyFont="1" applyBorder="1" applyAlignment="1">
      <alignment horizontal="right"/>
    </xf>
    <xf numFmtId="0" fontId="19" fillId="46" borderId="24" xfId="0" applyFont="1" applyFill="1" applyBorder="1" applyAlignment="1">
      <alignment horizontal="right"/>
    </xf>
    <xf numFmtId="0" fontId="19" fillId="0" borderId="27" xfId="0" applyFont="1" applyBorder="1" applyAlignment="1">
      <alignment horizontal="right"/>
    </xf>
    <xf numFmtId="0" fontId="104" fillId="7" borderId="29" xfId="0" applyFont="1" applyFill="1" applyBorder="1" applyAlignment="1">
      <alignment horizontal="right"/>
    </xf>
    <xf numFmtId="164" fontId="66" fillId="3" borderId="29" xfId="7" applyNumberFormat="1" applyFont="1" applyFill="1" applyBorder="1" applyAlignment="1">
      <alignment horizontal="center"/>
    </xf>
    <xf numFmtId="164" fontId="31" fillId="4" borderId="29" xfId="7" applyNumberFormat="1" applyFont="1" applyFill="1" applyBorder="1"/>
    <xf numFmtId="0" fontId="19" fillId="0" borderId="10" xfId="0" applyFont="1" applyBorder="1"/>
    <xf numFmtId="0" fontId="27" fillId="0" borderId="0" xfId="0" applyFont="1" applyAlignment="1">
      <alignment horizontal="center"/>
    </xf>
    <xf numFmtId="0" fontId="27" fillId="0" borderId="39" xfId="0" applyFont="1" applyBorder="1" applyAlignment="1">
      <alignment horizontal="center"/>
    </xf>
    <xf numFmtId="0" fontId="56" fillId="0" borderId="10" xfId="1" applyFont="1" applyBorder="1" applyAlignment="1">
      <alignment horizontal="left" vertical="top"/>
    </xf>
    <xf numFmtId="0" fontId="56" fillId="0" borderId="10" xfId="1" applyFont="1" applyBorder="1" applyAlignment="1">
      <alignment horizontal="center" vertical="top"/>
    </xf>
    <xf numFmtId="0" fontId="56" fillId="0" borderId="10" xfId="1" applyFont="1" applyBorder="1" applyAlignment="1">
      <alignment horizontal="center"/>
    </xf>
    <xf numFmtId="0" fontId="0" fillId="0" borderId="10" xfId="0" applyBorder="1" applyAlignment="1">
      <alignment vertical="top"/>
    </xf>
    <xf numFmtId="0" fontId="132" fillId="0" borderId="10" xfId="1" applyFont="1" applyBorder="1" applyAlignment="1">
      <alignment horizontal="center" vertical="top"/>
    </xf>
    <xf numFmtId="2" fontId="38" fillId="48" borderId="10" xfId="1" applyNumberFormat="1" applyFont="1" applyFill="1" applyBorder="1" applyAlignment="1">
      <alignment horizontal="right" vertical="top"/>
    </xf>
    <xf numFmtId="0" fontId="56" fillId="0" borderId="9" xfId="1" applyFont="1" applyBorder="1" applyAlignment="1">
      <alignment horizontal="left" vertical="top"/>
    </xf>
    <xf numFmtId="0" fontId="56" fillId="0" borderId="9" xfId="1" applyFont="1" applyBorder="1" applyAlignment="1">
      <alignment horizontal="center" vertical="top"/>
    </xf>
    <xf numFmtId="0" fontId="56" fillId="0" borderId="9" xfId="1" applyFont="1" applyBorder="1" applyAlignment="1">
      <alignment horizontal="center"/>
    </xf>
    <xf numFmtId="0" fontId="0" fillId="0" borderId="9" xfId="0" applyBorder="1" applyAlignment="1">
      <alignment vertical="top"/>
    </xf>
    <xf numFmtId="0" fontId="27" fillId="4" borderId="78" xfId="0" applyFont="1" applyFill="1" applyBorder="1" applyAlignment="1">
      <alignment vertical="top"/>
    </xf>
    <xf numFmtId="0" fontId="135" fillId="4" borderId="76" xfId="1" applyFont="1" applyFill="1" applyBorder="1" applyAlignment="1">
      <alignment horizontal="right" vertical="top"/>
    </xf>
    <xf numFmtId="0" fontId="135" fillId="4" borderId="76" xfId="1" applyFont="1" applyFill="1" applyBorder="1" applyAlignment="1">
      <alignment horizontal="center" vertical="top"/>
    </xf>
    <xf numFmtId="0" fontId="27" fillId="0" borderId="76" xfId="0" applyFont="1" applyBorder="1" applyAlignment="1">
      <alignment horizontal="center" vertical="top"/>
    </xf>
    <xf numFmtId="0" fontId="0" fillId="0" borderId="76" xfId="0" applyBorder="1"/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27" fillId="4" borderId="49" xfId="0" applyFont="1" applyFill="1" applyBorder="1" applyAlignment="1">
      <alignment vertical="top"/>
    </xf>
    <xf numFmtId="0" fontId="135" fillId="4" borderId="67" xfId="1" applyFont="1" applyFill="1" applyBorder="1" applyAlignment="1">
      <alignment horizontal="right" vertical="top"/>
    </xf>
    <xf numFmtId="0" fontId="135" fillId="4" borderId="67" xfId="1" applyFont="1" applyFill="1" applyBorder="1" applyAlignment="1">
      <alignment horizontal="center" vertical="top"/>
    </xf>
    <xf numFmtId="0" fontId="0" fillId="0" borderId="67" xfId="0" applyBorder="1"/>
    <xf numFmtId="0" fontId="56" fillId="0" borderId="1" xfId="1" applyFont="1" applyBorder="1" applyAlignment="1">
      <alignment horizontal="left" vertical="top"/>
    </xf>
    <xf numFmtId="0" fontId="132" fillId="0" borderId="1" xfId="1" applyFont="1" applyBorder="1" applyAlignment="1">
      <alignment horizontal="center" vertical="top"/>
    </xf>
    <xf numFmtId="0" fontId="56" fillId="0" borderId="1" xfId="1" applyFont="1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17" xfId="0" applyBorder="1"/>
    <xf numFmtId="0" fontId="0" fillId="0" borderId="49" xfId="0" applyBorder="1" applyAlignment="1">
      <alignment vertical="top"/>
    </xf>
    <xf numFmtId="2" fontId="38" fillId="48" borderId="67" xfId="1" applyNumberFormat="1" applyFont="1" applyFill="1" applyBorder="1" applyAlignment="1">
      <alignment horizontal="right" vertical="top"/>
    </xf>
    <xf numFmtId="0" fontId="0" fillId="0" borderId="67" xfId="0" applyBorder="1" applyAlignment="1">
      <alignment vertical="top"/>
    </xf>
    <xf numFmtId="0" fontId="0" fillId="0" borderId="11" xfId="0" applyBorder="1" applyAlignment="1">
      <alignment vertical="top"/>
    </xf>
    <xf numFmtId="2" fontId="38" fillId="48" borderId="9" xfId="1" applyNumberFormat="1" applyFont="1" applyFill="1" applyBorder="1" applyAlignment="1">
      <alignment horizontal="right" vertical="top"/>
    </xf>
    <xf numFmtId="0" fontId="0" fillId="0" borderId="9" xfId="0" applyBorder="1"/>
    <xf numFmtId="0" fontId="0" fillId="0" borderId="12" xfId="0" applyBorder="1"/>
    <xf numFmtId="0" fontId="0" fillId="0" borderId="4" xfId="0" applyBorder="1" applyAlignment="1">
      <alignment vertical="top"/>
    </xf>
    <xf numFmtId="2" fontId="102" fillId="40" borderId="5" xfId="1" applyNumberFormat="1" applyFont="1" applyFill="1" applyBorder="1" applyAlignment="1">
      <alignment horizontal="right" vertical="top"/>
    </xf>
    <xf numFmtId="0" fontId="0" fillId="0" borderId="5" xfId="0" applyBorder="1" applyAlignment="1">
      <alignment vertical="top"/>
    </xf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 vertical="top"/>
    </xf>
    <xf numFmtId="2" fontId="26" fillId="0" borderId="9" xfId="0" applyNumberFormat="1" applyFont="1" applyBorder="1" applyAlignment="1">
      <alignment vertical="top"/>
    </xf>
    <xf numFmtId="2" fontId="33" fillId="0" borderId="9" xfId="0" applyNumberFormat="1" applyFont="1" applyBorder="1" applyAlignment="1">
      <alignment horizontal="left" vertical="top"/>
    </xf>
    <xf numFmtId="2" fontId="33" fillId="0" borderId="48" xfId="0" applyNumberFormat="1" applyFont="1" applyBorder="1" applyAlignment="1">
      <alignment horizontal="left" vertical="top"/>
    </xf>
    <xf numFmtId="2" fontId="137" fillId="40" borderId="9" xfId="1" applyNumberFormat="1" applyFont="1" applyFill="1" applyBorder="1" applyAlignment="1">
      <alignment horizontal="right" vertical="top"/>
    </xf>
    <xf numFmtId="2" fontId="137" fillId="40" borderId="10" xfId="1" applyNumberFormat="1" applyFont="1" applyFill="1" applyBorder="1" applyAlignment="1">
      <alignment horizontal="right" vertical="top"/>
    </xf>
    <xf numFmtId="2" fontId="137" fillId="40" borderId="1" xfId="1" applyNumberFormat="1" applyFont="1" applyFill="1" applyBorder="1" applyAlignment="1">
      <alignment horizontal="right" vertical="top"/>
    </xf>
    <xf numFmtId="2" fontId="138" fillId="40" borderId="5" xfId="1" applyNumberFormat="1" applyFont="1" applyFill="1" applyBorder="1" applyAlignment="1">
      <alignment horizontal="right" vertical="top"/>
    </xf>
    <xf numFmtId="0" fontId="22" fillId="48" borderId="9" xfId="0" applyFont="1" applyFill="1" applyBorder="1" applyAlignment="1">
      <alignment vertical="top"/>
    </xf>
    <xf numFmtId="0" fontId="22" fillId="48" borderId="10" xfId="0" applyFont="1" applyFill="1" applyBorder="1" applyAlignment="1">
      <alignment vertical="top"/>
    </xf>
    <xf numFmtId="0" fontId="22" fillId="0" borderId="1" xfId="0" applyFont="1" applyBorder="1" applyAlignment="1">
      <alignment vertical="top"/>
    </xf>
    <xf numFmtId="0" fontId="139" fillId="40" borderId="5" xfId="1" applyFont="1" applyFill="1" applyBorder="1" applyAlignment="1">
      <alignment horizontal="right" vertical="top"/>
    </xf>
    <xf numFmtId="0" fontId="140" fillId="48" borderId="9" xfId="1" applyFont="1" applyFill="1" applyBorder="1" applyAlignment="1">
      <alignment horizontal="right" vertical="top"/>
    </xf>
    <xf numFmtId="2" fontId="140" fillId="48" borderId="9" xfId="1" applyNumberFormat="1" applyFont="1" applyFill="1" applyBorder="1" applyAlignment="1">
      <alignment horizontal="right" vertical="top"/>
    </xf>
    <xf numFmtId="0" fontId="141" fillId="48" borderId="10" xfId="1" applyFont="1" applyFill="1" applyBorder="1" applyAlignment="1">
      <alignment horizontal="right" vertical="top"/>
    </xf>
    <xf numFmtId="2" fontId="141" fillId="48" borderId="10" xfId="1" applyNumberFormat="1" applyFont="1" applyFill="1" applyBorder="1" applyAlignment="1">
      <alignment horizontal="right" vertical="top"/>
    </xf>
    <xf numFmtId="0" fontId="140" fillId="48" borderId="10" xfId="1" applyFont="1" applyFill="1" applyBorder="1" applyAlignment="1">
      <alignment horizontal="right" vertical="top"/>
    </xf>
    <xf numFmtId="2" fontId="140" fillId="48" borderId="10" xfId="1" applyNumberFormat="1" applyFont="1" applyFill="1" applyBorder="1" applyAlignment="1">
      <alignment horizontal="right" vertical="top"/>
    </xf>
    <xf numFmtId="0" fontId="142" fillId="48" borderId="10" xfId="1" applyFont="1" applyFill="1" applyBorder="1" applyAlignment="1">
      <alignment horizontal="right" vertical="top"/>
    </xf>
    <xf numFmtId="2" fontId="142" fillId="48" borderId="10" xfId="1" applyNumberFormat="1" applyFont="1" applyFill="1" applyBorder="1" applyAlignment="1">
      <alignment horizontal="right" vertical="top"/>
    </xf>
    <xf numFmtId="0" fontId="141" fillId="48" borderId="67" xfId="1" applyFont="1" applyFill="1" applyBorder="1" applyAlignment="1">
      <alignment horizontal="right" vertical="top"/>
    </xf>
    <xf numFmtId="2" fontId="141" fillId="48" borderId="67" xfId="1" applyNumberFormat="1" applyFont="1" applyFill="1" applyBorder="1" applyAlignment="1">
      <alignment horizontal="right" vertical="top"/>
    </xf>
    <xf numFmtId="0" fontId="143" fillId="0" borderId="67" xfId="0" applyFont="1" applyBorder="1" applyAlignment="1">
      <alignment horizontal="center" vertical="top"/>
    </xf>
    <xf numFmtId="2" fontId="144" fillId="40" borderId="9" xfId="1" applyNumberFormat="1" applyFont="1" applyFill="1" applyBorder="1" applyAlignment="1">
      <alignment horizontal="right"/>
    </xf>
    <xf numFmtId="2" fontId="144" fillId="40" borderId="10" xfId="1" applyNumberFormat="1" applyFont="1" applyFill="1" applyBorder="1" applyAlignment="1">
      <alignment horizontal="right"/>
    </xf>
    <xf numFmtId="2" fontId="144" fillId="40" borderId="1" xfId="1" applyNumberFormat="1" applyFont="1" applyFill="1" applyBorder="1" applyAlignment="1">
      <alignment horizontal="right"/>
    </xf>
    <xf numFmtId="0" fontId="26" fillId="0" borderId="9" xfId="0" applyFont="1" applyBorder="1" applyAlignment="1">
      <alignment vertical="top"/>
    </xf>
    <xf numFmtId="0" fontId="33" fillId="0" borderId="9" xfId="0" applyFont="1" applyBorder="1" applyAlignment="1">
      <alignment horizontal="left" vertical="top"/>
    </xf>
    <xf numFmtId="0" fontId="19" fillId="3" borderId="27" xfId="0" applyFont="1" applyFill="1" applyBorder="1" applyAlignment="1">
      <alignment horizontal="center"/>
    </xf>
    <xf numFmtId="0" fontId="0" fillId="3" borderId="24" xfId="0" applyFill="1" applyBorder="1"/>
    <xf numFmtId="0" fontId="145" fillId="0" borderId="23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55" fillId="3" borderId="9" xfId="5" applyFont="1" applyFill="1" applyBorder="1" applyAlignment="1">
      <alignment horizontal="center"/>
    </xf>
    <xf numFmtId="0" fontId="55" fillId="3" borderId="12" xfId="5" applyFont="1" applyFill="1" applyBorder="1" applyAlignment="1">
      <alignment horizontal="center"/>
    </xf>
    <xf numFmtId="0" fontId="55" fillId="3" borderId="10" xfId="5" applyFont="1" applyFill="1" applyBorder="1" applyAlignment="1">
      <alignment horizontal="center"/>
    </xf>
    <xf numFmtId="0" fontId="55" fillId="3" borderId="17" xfId="5" applyFont="1" applyFill="1" applyBorder="1" applyAlignment="1">
      <alignment horizontal="center"/>
    </xf>
    <xf numFmtId="0" fontId="119" fillId="3" borderId="10" xfId="5" applyFont="1" applyFill="1" applyBorder="1" applyAlignment="1">
      <alignment horizontal="center"/>
    </xf>
    <xf numFmtId="0" fontId="55" fillId="3" borderId="1" xfId="5" applyFont="1" applyFill="1" applyBorder="1" applyAlignment="1">
      <alignment horizontal="center"/>
    </xf>
    <xf numFmtId="0" fontId="120" fillId="3" borderId="10" xfId="5" applyFont="1" applyFill="1" applyBorder="1" applyAlignment="1">
      <alignment horizontal="center"/>
    </xf>
    <xf numFmtId="0" fontId="93" fillId="3" borderId="1" xfId="0" applyFont="1" applyFill="1" applyBorder="1" applyAlignment="1">
      <alignment horizontal="center"/>
    </xf>
    <xf numFmtId="1" fontId="102" fillId="3" borderId="19" xfId="1" applyNumberFormat="1" applyFont="1" applyFill="1" applyBorder="1" applyAlignment="1">
      <alignment horizontal="right" indent="1"/>
    </xf>
    <xf numFmtId="0" fontId="107" fillId="0" borderId="20" xfId="0" applyFont="1" applyBorder="1" applyAlignment="1">
      <alignment vertical="center"/>
    </xf>
    <xf numFmtId="0" fontId="106" fillId="0" borderId="79" xfId="0" applyFont="1" applyBorder="1" applyAlignment="1">
      <alignment vertical="center"/>
    </xf>
    <xf numFmtId="0" fontId="108" fillId="3" borderId="10" xfId="0" applyFont="1" applyFill="1" applyBorder="1" applyAlignment="1">
      <alignment horizontal="right" vertical="center"/>
    </xf>
    <xf numFmtId="2" fontId="108" fillId="40" borderId="10" xfId="1" applyNumberFormat="1" applyFont="1" applyFill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108" fillId="3" borderId="10" xfId="1" applyFont="1" applyFill="1" applyBorder="1" applyAlignment="1">
      <alignment horizontal="right" vertical="center"/>
    </xf>
    <xf numFmtId="0" fontId="108" fillId="0" borderId="10" xfId="1" applyFont="1" applyBorder="1" applyAlignment="1">
      <alignment horizontal="right" vertical="center"/>
    </xf>
    <xf numFmtId="0" fontId="107" fillId="0" borderId="10" xfId="0" applyFont="1" applyBorder="1" applyAlignment="1">
      <alignment vertical="center"/>
    </xf>
    <xf numFmtId="2" fontId="108" fillId="40" borderId="20" xfId="1" applyNumberFormat="1" applyFont="1" applyFill="1" applyBorder="1" applyAlignment="1">
      <alignment horizontal="right" vertical="center"/>
    </xf>
    <xf numFmtId="0" fontId="17" fillId="0" borderId="20" xfId="0" applyFont="1" applyBorder="1" applyAlignment="1">
      <alignment horizontal="right" vertical="center"/>
    </xf>
    <xf numFmtId="0" fontId="14" fillId="0" borderId="64" xfId="0" applyFont="1" applyBorder="1" applyAlignment="1">
      <alignment vertical="center"/>
    </xf>
    <xf numFmtId="0" fontId="108" fillId="3" borderId="9" xfId="0" applyFont="1" applyFill="1" applyBorder="1" applyAlignment="1">
      <alignment horizontal="center" vertical="center"/>
    </xf>
    <xf numFmtId="2" fontId="108" fillId="40" borderId="9" xfId="1" applyNumberFormat="1" applyFont="1" applyFill="1" applyBorder="1" applyAlignment="1">
      <alignment horizontal="center" vertical="center"/>
    </xf>
    <xf numFmtId="2" fontId="108" fillId="40" borderId="15" xfId="1" applyNumberFormat="1" applyFont="1" applyFill="1" applyBorder="1" applyAlignment="1">
      <alignment horizontal="center" vertical="center"/>
    </xf>
    <xf numFmtId="0" fontId="49" fillId="0" borderId="47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148" fillId="0" borderId="14" xfId="0" applyFont="1" applyBorder="1" applyAlignment="1">
      <alignment vertical="center"/>
    </xf>
    <xf numFmtId="0" fontId="148" fillId="0" borderId="63" xfId="0" applyFont="1" applyBorder="1" applyAlignment="1">
      <alignment vertical="center"/>
    </xf>
    <xf numFmtId="0" fontId="149" fillId="0" borderId="23" xfId="0" applyFont="1" applyBorder="1" applyAlignment="1">
      <alignment vertical="center"/>
    </xf>
    <xf numFmtId="0" fontId="150" fillId="0" borderId="23" xfId="0" applyFont="1" applyBorder="1" applyAlignment="1">
      <alignment horizontal="center" vertical="center"/>
    </xf>
    <xf numFmtId="0" fontId="151" fillId="0" borderId="23" xfId="0" applyFont="1" applyBorder="1" applyAlignment="1">
      <alignment horizontal="center" vertical="center"/>
    </xf>
    <xf numFmtId="0" fontId="152" fillId="0" borderId="23" xfId="0" applyFont="1" applyBorder="1" applyAlignment="1">
      <alignment horizontal="center" vertical="center"/>
    </xf>
    <xf numFmtId="0" fontId="152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1" fontId="36" fillId="3" borderId="28" xfId="0" applyNumberFormat="1" applyFont="1" applyFill="1" applyBorder="1" applyAlignment="1">
      <alignment horizontal="center"/>
    </xf>
    <xf numFmtId="0" fontId="12" fillId="5" borderId="80" xfId="4" applyFont="1" applyFill="1" applyBorder="1" applyAlignment="1">
      <alignment horizontal="center" vertical="center"/>
    </xf>
    <xf numFmtId="0" fontId="146" fillId="0" borderId="18" xfId="0" applyFont="1" applyBorder="1"/>
    <xf numFmtId="0" fontId="146" fillId="0" borderId="18" xfId="0" applyFont="1" applyBorder="1" applyAlignment="1">
      <alignment vertical="center" wrapText="1"/>
    </xf>
    <xf numFmtId="0" fontId="146" fillId="0" borderId="68" xfId="0" applyFont="1" applyBorder="1" applyAlignment="1">
      <alignment vertical="center" wrapText="1"/>
    </xf>
    <xf numFmtId="0" fontId="60" fillId="3" borderId="21" xfId="0" applyFont="1" applyFill="1" applyBorder="1" applyAlignment="1">
      <alignment horizontal="center"/>
    </xf>
    <xf numFmtId="0" fontId="55" fillId="3" borderId="35" xfId="5" applyFont="1" applyFill="1" applyBorder="1" applyAlignment="1">
      <alignment horizontal="center"/>
    </xf>
    <xf numFmtId="1" fontId="34" fillId="0" borderId="0" xfId="5" applyNumberFormat="1" applyFont="1"/>
    <xf numFmtId="0" fontId="122" fillId="3" borderId="10" xfId="5" applyFont="1" applyFill="1" applyBorder="1" applyAlignment="1">
      <alignment horizontal="center"/>
    </xf>
    <xf numFmtId="0" fontId="12" fillId="5" borderId="7" xfId="4" applyFont="1" applyFill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53" fillId="5" borderId="25" xfId="4" applyFont="1" applyFill="1" applyBorder="1"/>
    <xf numFmtId="0" fontId="53" fillId="5" borderId="19" xfId="4" applyFont="1" applyFill="1" applyBorder="1"/>
    <xf numFmtId="0" fontId="0" fillId="0" borderId="68" xfId="0" applyBorder="1" applyAlignment="1">
      <alignment vertical="center" wrapText="1"/>
    </xf>
    <xf numFmtId="2" fontId="100" fillId="3" borderId="39" xfId="0" applyNumberFormat="1" applyFont="1" applyFill="1" applyBorder="1" applyAlignment="1">
      <alignment horizontal="center"/>
    </xf>
    <xf numFmtId="0" fontId="0" fillId="0" borderId="7" xfId="0" applyBorder="1"/>
    <xf numFmtId="0" fontId="153" fillId="0" borderId="18" xfId="0" applyFont="1" applyBorder="1" applyAlignment="1">
      <alignment vertical="center" wrapText="1"/>
    </xf>
    <xf numFmtId="0" fontId="118" fillId="3" borderId="4" xfId="6" applyFont="1" applyFill="1" applyBorder="1" applyAlignment="1">
      <alignment horizontal="center"/>
    </xf>
    <xf numFmtId="0" fontId="155" fillId="5" borderId="24" xfId="4" applyFont="1" applyFill="1" applyBorder="1" applyAlignment="1">
      <alignment horizontal="center" vertical="center"/>
    </xf>
    <xf numFmtId="0" fontId="156" fillId="0" borderId="0" xfId="0" applyFont="1"/>
    <xf numFmtId="0" fontId="158" fillId="0" borderId="10" xfId="0" applyFont="1" applyBorder="1" applyAlignment="1">
      <alignment vertical="center" wrapText="1"/>
    </xf>
    <xf numFmtId="0" fontId="159" fillId="3" borderId="9" xfId="0" applyFont="1" applyFill="1" applyBorder="1"/>
    <xf numFmtId="0" fontId="159" fillId="4" borderId="9" xfId="0" applyFont="1" applyFill="1" applyBorder="1"/>
    <xf numFmtId="0" fontId="24" fillId="0" borderId="7" xfId="0" applyFont="1" applyBorder="1"/>
    <xf numFmtId="0" fontId="159" fillId="3" borderId="13" xfId="0" applyFont="1" applyFill="1" applyBorder="1"/>
    <xf numFmtId="0" fontId="160" fillId="3" borderId="13" xfId="0" applyFont="1" applyFill="1" applyBorder="1"/>
    <xf numFmtId="2" fontId="60" fillId="8" borderId="3" xfId="0" applyNumberFormat="1" applyFont="1" applyFill="1" applyBorder="1"/>
    <xf numFmtId="0" fontId="22" fillId="3" borderId="23" xfId="0" applyFont="1" applyFill="1" applyBorder="1" applyAlignment="1">
      <alignment horizontal="center"/>
    </xf>
    <xf numFmtId="2" fontId="23" fillId="3" borderId="25" xfId="0" applyNumberFormat="1" applyFont="1" applyFill="1" applyBorder="1" applyAlignment="1">
      <alignment horizontal="center"/>
    </xf>
    <xf numFmtId="2" fontId="23" fillId="4" borderId="25" xfId="0" applyNumberFormat="1" applyFont="1" applyFill="1" applyBorder="1" applyAlignment="1">
      <alignment horizontal="center"/>
    </xf>
    <xf numFmtId="0" fontId="158" fillId="0" borderId="9" xfId="0" applyFont="1" applyBorder="1" applyAlignment="1">
      <alignment vertical="center" wrapText="1"/>
    </xf>
    <xf numFmtId="0" fontId="21" fillId="5" borderId="24" xfId="0" applyFont="1" applyFill="1" applyBorder="1" applyAlignment="1">
      <alignment horizontal="center"/>
    </xf>
    <xf numFmtId="0" fontId="12" fillId="5" borderId="44" xfId="4" applyFont="1" applyFill="1" applyBorder="1" applyAlignment="1">
      <alignment horizontal="center" vertical="center"/>
    </xf>
    <xf numFmtId="0" fontId="0" fillId="0" borderId="13" xfId="0" applyBorder="1"/>
    <xf numFmtId="0" fontId="45" fillId="5" borderId="25" xfId="4" applyFont="1" applyFill="1" applyBorder="1"/>
    <xf numFmtId="0" fontId="45" fillId="5" borderId="19" xfId="4" applyFont="1" applyFill="1" applyBorder="1"/>
    <xf numFmtId="0" fontId="45" fillId="5" borderId="66" xfId="4" applyFont="1" applyFill="1" applyBorder="1"/>
    <xf numFmtId="0" fontId="158" fillId="0" borderId="1" xfId="0" applyFont="1" applyBorder="1"/>
    <xf numFmtId="2" fontId="23" fillId="3" borderId="21" xfId="0" applyNumberFormat="1" applyFont="1" applyFill="1" applyBorder="1" applyAlignment="1">
      <alignment horizontal="center"/>
    </xf>
    <xf numFmtId="0" fontId="159" fillId="3" borderId="38" xfId="0" applyFont="1" applyFill="1" applyBorder="1"/>
    <xf numFmtId="0" fontId="159" fillId="3" borderId="48" xfId="0" applyFont="1" applyFill="1" applyBorder="1"/>
    <xf numFmtId="2" fontId="21" fillId="8" borderId="8" xfId="0" applyNumberFormat="1" applyFont="1" applyFill="1" applyBorder="1" applyAlignment="1">
      <alignment horizontal="center"/>
    </xf>
    <xf numFmtId="0" fontId="114" fillId="7" borderId="77" xfId="0" applyFont="1" applyFill="1" applyBorder="1" applyAlignment="1">
      <alignment horizontal="center"/>
    </xf>
    <xf numFmtId="0" fontId="114" fillId="7" borderId="12" xfId="0" applyFont="1" applyFill="1" applyBorder="1" applyAlignment="1">
      <alignment horizontal="center"/>
    </xf>
    <xf numFmtId="0" fontId="114" fillId="7" borderId="82" xfId="0" applyFont="1" applyFill="1" applyBorder="1" applyAlignment="1">
      <alignment horizontal="center"/>
    </xf>
    <xf numFmtId="0" fontId="38" fillId="3" borderId="76" xfId="0" applyFont="1" applyFill="1" applyBorder="1" applyAlignment="1">
      <alignment horizontal="left"/>
    </xf>
    <xf numFmtId="0" fontId="162" fillId="0" borderId="83" xfId="0" applyFont="1" applyBorder="1" applyAlignment="1">
      <alignment vertical="center"/>
    </xf>
    <xf numFmtId="0" fontId="56" fillId="3" borderId="76" xfId="0" applyFont="1" applyFill="1" applyBorder="1" applyAlignment="1">
      <alignment horizontal="left"/>
    </xf>
    <xf numFmtId="0" fontId="56" fillId="3" borderId="10" xfId="0" applyFont="1" applyFill="1" applyBorder="1" applyAlignment="1">
      <alignment horizontal="left"/>
    </xf>
    <xf numFmtId="0" fontId="163" fillId="0" borderId="83" xfId="0" applyFont="1" applyBorder="1" applyAlignment="1">
      <alignment vertical="center"/>
    </xf>
    <xf numFmtId="0" fontId="19" fillId="4" borderId="13" xfId="0" applyFont="1" applyFill="1" applyBorder="1" applyAlignment="1">
      <alignment horizontal="center"/>
    </xf>
    <xf numFmtId="0" fontId="19" fillId="4" borderId="9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65" fillId="0" borderId="36" xfId="2" applyFont="1" applyBorder="1" applyAlignment="1">
      <alignment horizontal="left"/>
    </xf>
    <xf numFmtId="0" fontId="167" fillId="0" borderId="36" xfId="2" applyFont="1" applyBorder="1" applyAlignment="1">
      <alignment horizontal="left"/>
    </xf>
    <xf numFmtId="1" fontId="168" fillId="6" borderId="25" xfId="0" applyNumberFormat="1" applyFont="1" applyFill="1" applyBorder="1"/>
    <xf numFmtId="0" fontId="48" fillId="0" borderId="24" xfId="0" applyFont="1" applyBorder="1"/>
    <xf numFmtId="0" fontId="48" fillId="0" borderId="23" xfId="0" applyFont="1" applyBorder="1"/>
    <xf numFmtId="0" fontId="17" fillId="0" borderId="0" xfId="0" applyFont="1" applyAlignment="1">
      <alignment vertical="center" wrapText="1"/>
    </xf>
    <xf numFmtId="0" fontId="169" fillId="0" borderId="19" xfId="0" applyFont="1" applyBorder="1"/>
    <xf numFmtId="0" fontId="169" fillId="0" borderId="19" xfId="0" applyFont="1" applyBorder="1" applyAlignment="1">
      <alignment vertical="center" wrapText="1"/>
    </xf>
    <xf numFmtId="0" fontId="169" fillId="0" borderId="66" xfId="0" applyFont="1" applyBorder="1" applyAlignment="1">
      <alignment vertical="center" wrapText="1"/>
    </xf>
    <xf numFmtId="0" fontId="36" fillId="5" borderId="6" xfId="4" applyFont="1" applyFill="1" applyBorder="1" applyAlignment="1">
      <alignment horizontal="center" vertical="center"/>
    </xf>
    <xf numFmtId="0" fontId="58" fillId="0" borderId="12" xfId="0" applyFont="1" applyBorder="1"/>
    <xf numFmtId="0" fontId="58" fillId="3" borderId="17" xfId="0" applyFont="1" applyFill="1" applyBorder="1"/>
    <xf numFmtId="0" fontId="87" fillId="3" borderId="17" xfId="1" applyFont="1" applyFill="1" applyBorder="1" applyAlignment="1">
      <alignment horizontal="left"/>
    </xf>
    <xf numFmtId="0" fontId="41" fillId="3" borderId="17" xfId="0" applyFont="1" applyFill="1" applyBorder="1"/>
    <xf numFmtId="0" fontId="14" fillId="0" borderId="35" xfId="0" applyFont="1" applyBorder="1"/>
    <xf numFmtId="0" fontId="21" fillId="5" borderId="6" xfId="0" applyFont="1" applyFill="1" applyBorder="1"/>
    <xf numFmtId="0" fontId="50" fillId="0" borderId="23" xfId="0" applyFont="1" applyBorder="1"/>
    <xf numFmtId="0" fontId="109" fillId="0" borderId="25" xfId="0" applyFont="1" applyBorder="1" applyAlignment="1">
      <alignment vertical="center" wrapText="1"/>
    </xf>
    <xf numFmtId="0" fontId="109" fillId="0" borderId="19" xfId="0" applyFont="1" applyBorder="1" applyAlignment="1">
      <alignment vertical="center" wrapText="1"/>
    </xf>
    <xf numFmtId="0" fontId="170" fillId="0" borderId="50" xfId="2" applyFont="1" applyBorder="1" applyAlignment="1">
      <alignment horizontal="left"/>
    </xf>
    <xf numFmtId="0" fontId="109" fillId="0" borderId="34" xfId="0" applyFont="1" applyBorder="1" applyAlignment="1">
      <alignment vertical="center" wrapText="1"/>
    </xf>
    <xf numFmtId="0" fontId="22" fillId="49" borderId="23" xfId="0" applyFont="1" applyFill="1" applyBorder="1" applyAlignment="1">
      <alignment horizontal="center"/>
    </xf>
    <xf numFmtId="2" fontId="87" fillId="49" borderId="25" xfId="1" applyNumberFormat="1" applyFont="1" applyFill="1" applyBorder="1" applyAlignment="1">
      <alignment horizontal="right"/>
    </xf>
    <xf numFmtId="2" fontId="87" fillId="49" borderId="19" xfId="1" applyNumberFormat="1" applyFont="1" applyFill="1" applyBorder="1" applyAlignment="1">
      <alignment horizontal="right"/>
    </xf>
    <xf numFmtId="2" fontId="87" fillId="49" borderId="66" xfId="1" applyNumberFormat="1" applyFont="1" applyFill="1" applyBorder="1" applyAlignment="1">
      <alignment horizontal="right"/>
    </xf>
    <xf numFmtId="0" fontId="101" fillId="49" borderId="23" xfId="1" applyFont="1" applyFill="1" applyBorder="1" applyAlignment="1">
      <alignment horizontal="left"/>
    </xf>
    <xf numFmtId="0" fontId="50" fillId="0" borderId="0" xfId="0" applyFont="1"/>
    <xf numFmtId="0" fontId="36" fillId="8" borderId="3" xfId="4" applyFont="1" applyFill="1" applyBorder="1" applyAlignment="1">
      <alignment horizontal="center" vertical="center"/>
    </xf>
    <xf numFmtId="1" fontId="33" fillId="0" borderId="13" xfId="0" applyNumberFormat="1" applyFont="1" applyBorder="1" applyAlignment="1">
      <alignment horizontal="center" vertical="center" wrapText="1"/>
    </xf>
    <xf numFmtId="2" fontId="20" fillId="8" borderId="3" xfId="0" applyNumberFormat="1" applyFont="1" applyFill="1" applyBorder="1"/>
    <xf numFmtId="0" fontId="12" fillId="5" borderId="3" xfId="4" applyFont="1" applyFill="1" applyBorder="1" applyAlignment="1">
      <alignment horizontal="center" vertical="center"/>
    </xf>
    <xf numFmtId="0" fontId="33" fillId="0" borderId="12" xfId="0" applyFont="1" applyBorder="1" applyAlignment="1">
      <alignment vertical="center" wrapText="1"/>
    </xf>
    <xf numFmtId="0" fontId="26" fillId="0" borderId="17" xfId="0" applyFont="1" applyBorder="1" applyAlignment="1">
      <alignment horizontal="center" vertical="center" wrapText="1"/>
    </xf>
    <xf numFmtId="0" fontId="33" fillId="0" borderId="17" xfId="0" applyFont="1" applyBorder="1" applyAlignment="1">
      <alignment vertical="center" wrapText="1"/>
    </xf>
    <xf numFmtId="0" fontId="34" fillId="0" borderId="17" xfId="0" applyFont="1" applyBorder="1" applyAlignment="1">
      <alignment horizontal="right" vertical="center" wrapText="1"/>
    </xf>
    <xf numFmtId="0" fontId="33" fillId="0" borderId="35" xfId="0" applyFont="1" applyBorder="1" applyAlignment="1">
      <alignment vertical="center" wrapText="1"/>
    </xf>
    <xf numFmtId="0" fontId="171" fillId="4" borderId="10" xfId="0" applyFont="1" applyFill="1" applyBorder="1" applyAlignment="1">
      <alignment horizontal="center"/>
    </xf>
    <xf numFmtId="0" fontId="172" fillId="3" borderId="15" xfId="0" applyFont="1" applyFill="1" applyBorder="1"/>
    <xf numFmtId="0" fontId="172" fillId="3" borderId="81" xfId="0" applyFont="1" applyFill="1" applyBorder="1"/>
    <xf numFmtId="0" fontId="55" fillId="4" borderId="11" xfId="5" applyFont="1" applyFill="1" applyBorder="1" applyAlignment="1">
      <alignment horizontal="center"/>
    </xf>
    <xf numFmtId="0" fontId="55" fillId="4" borderId="9" xfId="5" applyFont="1" applyFill="1" applyBorder="1" applyAlignment="1">
      <alignment horizontal="center"/>
    </xf>
    <xf numFmtId="1" fontId="86" fillId="3" borderId="27" xfId="5" applyNumberFormat="1" applyFont="1" applyFill="1" applyBorder="1"/>
    <xf numFmtId="0" fontId="55" fillId="4" borderId="16" xfId="5" applyFont="1" applyFill="1" applyBorder="1" applyAlignment="1">
      <alignment horizontal="center"/>
    </xf>
    <xf numFmtId="0" fontId="20" fillId="4" borderId="10" xfId="5" applyFont="1" applyFill="1" applyBorder="1" applyAlignment="1">
      <alignment horizontal="center"/>
    </xf>
    <xf numFmtId="0" fontId="20" fillId="3" borderId="10" xfId="5" applyFont="1" applyFill="1" applyBorder="1" applyAlignment="1">
      <alignment horizontal="center"/>
    </xf>
    <xf numFmtId="0" fontId="20" fillId="3" borderId="10" xfId="5" applyFont="1" applyFill="1" applyBorder="1"/>
    <xf numFmtId="1" fontId="20" fillId="3" borderId="17" xfId="5" applyNumberFormat="1" applyFont="1" applyFill="1" applyBorder="1"/>
    <xf numFmtId="0" fontId="55" fillId="4" borderId="37" xfId="5" applyFont="1" applyFill="1" applyBorder="1" applyAlignment="1">
      <alignment horizontal="center"/>
    </xf>
    <xf numFmtId="0" fontId="171" fillId="4" borderId="1" xfId="5" applyFont="1" applyFill="1" applyBorder="1" applyAlignment="1">
      <alignment horizontal="center"/>
    </xf>
    <xf numFmtId="0" fontId="20" fillId="3" borderId="1" xfId="5" applyFont="1" applyFill="1" applyBorder="1" applyAlignment="1">
      <alignment horizontal="center"/>
    </xf>
    <xf numFmtId="0" fontId="20" fillId="3" borderId="1" xfId="5" applyFont="1" applyFill="1" applyBorder="1"/>
    <xf numFmtId="1" fontId="20" fillId="3" borderId="35" xfId="5" applyNumberFormat="1" applyFont="1" applyFill="1" applyBorder="1"/>
    <xf numFmtId="1" fontId="86" fillId="3" borderId="0" xfId="5" applyNumberFormat="1" applyFont="1" applyFill="1"/>
    <xf numFmtId="0" fontId="19" fillId="4" borderId="10" xfId="5" applyFont="1" applyFill="1" applyBorder="1" applyAlignment="1">
      <alignment horizontal="center"/>
    </xf>
    <xf numFmtId="0" fontId="20" fillId="4" borderId="1" xfId="5" applyFont="1" applyFill="1" applyBorder="1" applyAlignment="1">
      <alignment horizontal="center"/>
    </xf>
    <xf numFmtId="0" fontId="173" fillId="3" borderId="9" xfId="5" applyFont="1" applyFill="1" applyBorder="1" applyAlignment="1">
      <alignment horizontal="center"/>
    </xf>
    <xf numFmtId="1" fontId="86" fillId="0" borderId="27" xfId="5" applyNumberFormat="1" applyFont="1" applyBorder="1"/>
    <xf numFmtId="0" fontId="19" fillId="3" borderId="10" xfId="5" applyFont="1" applyFill="1" applyBorder="1"/>
    <xf numFmtId="0" fontId="20" fillId="3" borderId="10" xfId="0" applyFont="1" applyFill="1" applyBorder="1" applyAlignment="1">
      <alignment horizontal="center"/>
    </xf>
    <xf numFmtId="0" fontId="19" fillId="3" borderId="10" xfId="0" applyFont="1" applyFill="1" applyBorder="1"/>
    <xf numFmtId="0" fontId="21" fillId="3" borderId="10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19" fillId="3" borderId="1" xfId="0" applyFont="1" applyFill="1" applyBorder="1"/>
    <xf numFmtId="1" fontId="86" fillId="0" borderId="0" xfId="5" applyNumberFormat="1" applyFont="1"/>
    <xf numFmtId="0" fontId="58" fillId="3" borderId="22" xfId="0" applyFont="1" applyFill="1" applyBorder="1"/>
    <xf numFmtId="0" fontId="53" fillId="5" borderId="21" xfId="4" applyFont="1" applyFill="1" applyBorder="1"/>
    <xf numFmtId="0" fontId="165" fillId="0" borderId="0" xfId="2" applyFont="1" applyAlignment="1">
      <alignment horizontal="left"/>
    </xf>
    <xf numFmtId="2" fontId="100" fillId="3" borderId="21" xfId="0" applyNumberFormat="1" applyFont="1" applyFill="1" applyBorder="1" applyAlignment="1">
      <alignment horizontal="center"/>
    </xf>
    <xf numFmtId="0" fontId="21" fillId="3" borderId="24" xfId="0" applyFont="1" applyFill="1" applyBorder="1" applyAlignment="1">
      <alignment horizontal="center"/>
    </xf>
    <xf numFmtId="0" fontId="21" fillId="3" borderId="27" xfId="0" applyFont="1" applyFill="1" applyBorder="1"/>
    <xf numFmtId="0" fontId="21" fillId="3" borderId="20" xfId="0" applyFont="1" applyFill="1" applyBorder="1"/>
    <xf numFmtId="0" fontId="21" fillId="3" borderId="0" xfId="0" applyFont="1" applyFill="1"/>
    <xf numFmtId="2" fontId="21" fillId="5" borderId="8" xfId="0" applyNumberFormat="1" applyFont="1" applyFill="1" applyBorder="1"/>
    <xf numFmtId="2" fontId="87" fillId="3" borderId="29" xfId="1" applyNumberFormat="1" applyFont="1" applyFill="1" applyBorder="1" applyAlignment="1">
      <alignment horizontal="right"/>
    </xf>
    <xf numFmtId="0" fontId="51" fillId="0" borderId="7" xfId="6" applyFont="1" applyBorder="1" applyAlignment="1">
      <alignment horizontal="center"/>
    </xf>
    <xf numFmtId="2" fontId="87" fillId="40" borderId="27" xfId="1" applyNumberFormat="1" applyFont="1" applyFill="1" applyBorder="1" applyAlignment="1">
      <alignment horizontal="right"/>
    </xf>
    <xf numFmtId="0" fontId="12" fillId="5" borderId="24" xfId="4" applyFont="1" applyFill="1" applyBorder="1" applyAlignment="1">
      <alignment horizontal="center" vertical="center"/>
    </xf>
    <xf numFmtId="0" fontId="174" fillId="5" borderId="4" xfId="0" applyFont="1" applyFill="1" applyBorder="1" applyAlignment="1">
      <alignment horizontal="center"/>
    </xf>
    <xf numFmtId="0" fontId="175" fillId="5" borderId="3" xfId="0" applyFont="1" applyFill="1" applyBorder="1" applyAlignment="1">
      <alignment horizontal="center"/>
    </xf>
    <xf numFmtId="0" fontId="178" fillId="5" borderId="4" xfId="0" applyFont="1" applyFill="1" applyBorder="1" applyAlignment="1">
      <alignment horizontal="center"/>
    </xf>
    <xf numFmtId="0" fontId="179" fillId="5" borderId="3" xfId="0" applyFont="1" applyFill="1" applyBorder="1" applyAlignment="1">
      <alignment horizontal="center"/>
    </xf>
    <xf numFmtId="164" fontId="180" fillId="50" borderId="14" xfId="7" applyNumberFormat="1" applyFont="1" applyFill="1" applyBorder="1" applyAlignment="1">
      <alignment horizontal="center"/>
    </xf>
    <xf numFmtId="164" fontId="181" fillId="50" borderId="12" xfId="7" applyNumberFormat="1" applyFont="1" applyFill="1" applyBorder="1"/>
    <xf numFmtId="2" fontId="178" fillId="50" borderId="8" xfId="3" applyNumberFormat="1" applyFont="1" applyFill="1" applyBorder="1"/>
    <xf numFmtId="0" fontId="182" fillId="3" borderId="23" xfId="0" applyFont="1" applyFill="1" applyBorder="1" applyAlignment="1">
      <alignment horizontal="center"/>
    </xf>
    <xf numFmtId="164" fontId="182" fillId="3" borderId="25" xfId="0" applyNumberFormat="1" applyFont="1" applyFill="1" applyBorder="1" applyAlignment="1">
      <alignment horizontal="center"/>
    </xf>
    <xf numFmtId="2" fontId="177" fillId="3" borderId="8" xfId="3" applyNumberFormat="1" applyFont="1" applyFill="1" applyBorder="1"/>
    <xf numFmtId="2" fontId="183" fillId="51" borderId="8" xfId="3" applyNumberFormat="1" applyFont="1" applyFill="1" applyBorder="1"/>
    <xf numFmtId="0" fontId="184" fillId="5" borderId="4" xfId="0" applyFont="1" applyFill="1" applyBorder="1" applyAlignment="1">
      <alignment horizontal="center"/>
    </xf>
    <xf numFmtId="0" fontId="184" fillId="5" borderId="6" xfId="0" applyFont="1" applyFill="1" applyBorder="1" applyAlignment="1">
      <alignment horizontal="center"/>
    </xf>
    <xf numFmtId="2" fontId="185" fillId="50" borderId="8" xfId="3" applyNumberFormat="1" applyFont="1" applyFill="1" applyBorder="1"/>
    <xf numFmtId="164" fontId="186" fillId="3" borderId="11" xfId="0" applyNumberFormat="1" applyFont="1" applyFill="1" applyBorder="1" applyAlignment="1">
      <alignment horizontal="center"/>
    </xf>
    <xf numFmtId="164" fontId="186" fillId="3" borderId="12" xfId="0" applyNumberFormat="1" applyFont="1" applyFill="1" applyBorder="1" applyAlignment="1">
      <alignment horizontal="center"/>
    </xf>
    <xf numFmtId="0" fontId="186" fillId="3" borderId="16" xfId="0" applyFont="1" applyFill="1" applyBorder="1" applyAlignment="1">
      <alignment horizontal="center"/>
    </xf>
    <xf numFmtId="164" fontId="187" fillId="3" borderId="28" xfId="0" applyNumberFormat="1" applyFont="1" applyFill="1" applyBorder="1" applyAlignment="1">
      <alignment horizontal="center"/>
    </xf>
    <xf numFmtId="2" fontId="188" fillId="50" borderId="8" xfId="3" applyNumberFormat="1" applyFont="1" applyFill="1" applyBorder="1"/>
    <xf numFmtId="164" fontId="176" fillId="43" borderId="12" xfId="7" applyNumberFormat="1" applyFont="1" applyFill="1" applyBorder="1"/>
    <xf numFmtId="164" fontId="176" fillId="3" borderId="12" xfId="7" applyNumberFormat="1" applyFont="1" applyFill="1" applyBorder="1"/>
    <xf numFmtId="2" fontId="189" fillId="50" borderId="8" xfId="3" applyNumberFormat="1" applyFont="1" applyFill="1" applyBorder="1"/>
    <xf numFmtId="0" fontId="0" fillId="0" borderId="0" xfId="0" applyAlignment="1">
      <alignment horizontal="left"/>
    </xf>
    <xf numFmtId="0" fontId="20" fillId="4" borderId="10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190" fillId="5" borderId="9" xfId="5" applyFont="1" applyFill="1" applyBorder="1" applyAlignment="1">
      <alignment horizontal="center"/>
    </xf>
    <xf numFmtId="0" fontId="21" fillId="5" borderId="10" xfId="5" applyFont="1" applyFill="1" applyBorder="1" applyAlignment="1">
      <alignment horizontal="center"/>
    </xf>
    <xf numFmtId="0" fontId="21" fillId="5" borderId="10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12" fillId="0" borderId="3" xfId="4" applyFont="1" applyBorder="1" applyAlignment="1">
      <alignment horizontal="center" vertical="center"/>
    </xf>
    <xf numFmtId="0" fontId="36" fillId="5" borderId="43" xfId="4" applyFont="1" applyFill="1" applyBorder="1" applyAlignment="1">
      <alignment horizontal="center" vertical="center"/>
    </xf>
    <xf numFmtId="0" fontId="147" fillId="0" borderId="17" xfId="0" applyFont="1" applyBorder="1"/>
    <xf numFmtId="0" fontId="58" fillId="0" borderId="17" xfId="0" applyFont="1" applyBorder="1"/>
    <xf numFmtId="0" fontId="58" fillId="0" borderId="17" xfId="0" applyFont="1" applyBorder="1" applyAlignment="1">
      <alignment vertical="center"/>
    </xf>
    <xf numFmtId="0" fontId="58" fillId="0" borderId="35" xfId="0" applyFont="1" applyBorder="1"/>
    <xf numFmtId="0" fontId="54" fillId="8" borderId="11" xfId="5" applyFont="1" applyFill="1" applyBorder="1" applyAlignment="1">
      <alignment horizontal="center"/>
    </xf>
    <xf numFmtId="0" fontId="54" fillId="8" borderId="9" xfId="5" applyFont="1" applyFill="1" applyBorder="1" applyAlignment="1">
      <alignment horizontal="center"/>
    </xf>
    <xf numFmtId="0" fontId="54" fillId="8" borderId="16" xfId="5" applyFont="1" applyFill="1" applyBorder="1" applyAlignment="1">
      <alignment horizontal="center"/>
    </xf>
    <xf numFmtId="0" fontId="33" fillId="8" borderId="10" xfId="5" applyFont="1" applyFill="1" applyBorder="1" applyAlignment="1">
      <alignment horizontal="center"/>
    </xf>
    <xf numFmtId="0" fontId="115" fillId="8" borderId="16" xfId="5" applyFont="1" applyFill="1" applyBorder="1" applyAlignment="1">
      <alignment horizontal="center"/>
    </xf>
    <xf numFmtId="0" fontId="33" fillId="8" borderId="10" xfId="0" applyFont="1" applyFill="1" applyBorder="1" applyAlignment="1">
      <alignment horizontal="center"/>
    </xf>
    <xf numFmtId="0" fontId="113" fillId="8" borderId="16" xfId="5" applyFont="1" applyFill="1" applyBorder="1" applyAlignment="1">
      <alignment horizontal="center"/>
    </xf>
    <xf numFmtId="0" fontId="54" fillId="8" borderId="37" xfId="5" applyFont="1" applyFill="1" applyBorder="1" applyAlignment="1">
      <alignment horizontal="center"/>
    </xf>
    <xf numFmtId="0" fontId="33" fillId="8" borderId="1" xfId="0" applyFont="1" applyFill="1" applyBorder="1" applyAlignment="1">
      <alignment horizontal="center"/>
    </xf>
    <xf numFmtId="0" fontId="26" fillId="3" borderId="10" xfId="0" applyFont="1" applyFill="1" applyBorder="1" applyAlignment="1">
      <alignment horizontal="center"/>
    </xf>
    <xf numFmtId="0" fontId="26" fillId="3" borderId="10" xfId="5" applyFont="1" applyFill="1" applyBorder="1" applyAlignment="1">
      <alignment horizontal="center"/>
    </xf>
    <xf numFmtId="0" fontId="49" fillId="3" borderId="34" xfId="5" applyFont="1" applyFill="1" applyBorder="1"/>
    <xf numFmtId="0" fontId="0" fillId="0" borderId="0" xfId="0" applyAlignment="1">
      <alignment horizontal="left" vertical="center" wrapText="1"/>
    </xf>
    <xf numFmtId="0" fontId="49" fillId="3" borderId="66" xfId="5" applyFont="1" applyFill="1" applyBorder="1"/>
    <xf numFmtId="1" fontId="36" fillId="0" borderId="21" xfId="0" applyNumberFormat="1" applyFont="1" applyBorder="1" applyAlignment="1">
      <alignment horizontal="center"/>
    </xf>
    <xf numFmtId="1" fontId="36" fillId="0" borderId="23" xfId="0" applyNumberFormat="1" applyFont="1" applyBorder="1" applyAlignment="1">
      <alignment horizontal="center"/>
    </xf>
    <xf numFmtId="0" fontId="165" fillId="0" borderId="50" xfId="2" applyFont="1" applyBorder="1" applyAlignment="1">
      <alignment horizontal="left"/>
    </xf>
    <xf numFmtId="0" fontId="165" fillId="0" borderId="21" xfId="2" applyFont="1" applyBorder="1" applyAlignment="1">
      <alignment horizontal="left"/>
    </xf>
    <xf numFmtId="0" fontId="54" fillId="50" borderId="13" xfId="5" applyFont="1" applyFill="1" applyBorder="1" applyAlignment="1">
      <alignment horizontal="center"/>
    </xf>
    <xf numFmtId="0" fontId="54" fillId="50" borderId="9" xfId="5" applyFont="1" applyFill="1" applyBorder="1" applyAlignment="1">
      <alignment horizontal="center"/>
    </xf>
    <xf numFmtId="0" fontId="54" fillId="50" borderId="18" xfId="5" applyFont="1" applyFill="1" applyBorder="1" applyAlignment="1">
      <alignment horizontal="center"/>
    </xf>
    <xf numFmtId="0" fontId="33" fillId="50" borderId="10" xfId="5" applyFont="1" applyFill="1" applyBorder="1" applyAlignment="1">
      <alignment horizontal="center"/>
    </xf>
    <xf numFmtId="0" fontId="33" fillId="50" borderId="10" xfId="0" applyFont="1" applyFill="1" applyBorder="1" applyAlignment="1">
      <alignment horizontal="center"/>
    </xf>
    <xf numFmtId="0" fontId="54" fillId="50" borderId="68" xfId="5" applyFont="1" applyFill="1" applyBorder="1" applyAlignment="1">
      <alignment horizontal="center"/>
    </xf>
    <xf numFmtId="0" fontId="33" fillId="50" borderId="1" xfId="0" applyFont="1" applyFill="1" applyBorder="1" applyAlignment="1">
      <alignment horizontal="center"/>
    </xf>
    <xf numFmtId="0" fontId="54" fillId="50" borderId="11" xfId="5" applyFont="1" applyFill="1" applyBorder="1" applyAlignment="1">
      <alignment horizontal="center"/>
    </xf>
    <xf numFmtId="0" fontId="54" fillId="50" borderId="16" xfId="5" applyFont="1" applyFill="1" applyBorder="1" applyAlignment="1">
      <alignment horizontal="center"/>
    </xf>
    <xf numFmtId="0" fontId="115" fillId="50" borderId="16" xfId="5" applyFont="1" applyFill="1" applyBorder="1" applyAlignment="1">
      <alignment horizontal="center"/>
    </xf>
    <xf numFmtId="0" fontId="10" fillId="2" borderId="23" xfId="3" applyFont="1" applyFill="1" applyBorder="1" applyAlignment="1">
      <alignment horizontal="center"/>
    </xf>
    <xf numFmtId="0" fontId="114" fillId="7" borderId="28" xfId="0" applyFont="1" applyFill="1" applyBorder="1" applyAlignment="1">
      <alignment horizontal="center"/>
    </xf>
    <xf numFmtId="0" fontId="166" fillId="0" borderId="10" xfId="2" applyFont="1" applyBorder="1" applyAlignment="1">
      <alignment horizontal="left"/>
    </xf>
    <xf numFmtId="0" fontId="114" fillId="7" borderId="26" xfId="0" applyFont="1" applyFill="1" applyBorder="1" applyAlignment="1">
      <alignment horizontal="center"/>
    </xf>
    <xf numFmtId="0" fontId="165" fillId="0" borderId="10" xfId="2" applyFont="1" applyBorder="1" applyAlignment="1">
      <alignment horizontal="left"/>
    </xf>
    <xf numFmtId="0" fontId="10" fillId="2" borderId="42" xfId="3" applyFont="1" applyFill="1" applyBorder="1" applyAlignment="1">
      <alignment horizontal="center"/>
    </xf>
    <xf numFmtId="0" fontId="10" fillId="0" borderId="42" xfId="3" applyFont="1" applyBorder="1"/>
    <xf numFmtId="0" fontId="116" fillId="50" borderId="10" xfId="5" applyFont="1" applyFill="1" applyBorder="1" applyAlignment="1">
      <alignment horizontal="center"/>
    </xf>
    <xf numFmtId="0" fontId="26" fillId="50" borderId="10" xfId="5" applyFont="1" applyFill="1" applyBorder="1" applyAlignment="1">
      <alignment horizontal="center"/>
    </xf>
    <xf numFmtId="0" fontId="170" fillId="0" borderId="36" xfId="2" applyFont="1" applyBorder="1" applyAlignment="1">
      <alignment horizontal="left"/>
    </xf>
    <xf numFmtId="0" fontId="170" fillId="0" borderId="0" xfId="2" applyFont="1" applyAlignment="1">
      <alignment horizontal="left"/>
    </xf>
    <xf numFmtId="0" fontId="14" fillId="0" borderId="9" xfId="0" applyFont="1" applyBorder="1"/>
    <xf numFmtId="0" fontId="14" fillId="0" borderId="10" xfId="0" applyFont="1" applyBorder="1"/>
    <xf numFmtId="0" fontId="14" fillId="0" borderId="1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9" fillId="0" borderId="0" xfId="0" applyFont="1" applyAlignment="1">
      <alignment horizontal="left"/>
    </xf>
    <xf numFmtId="2" fontId="191" fillId="52" borderId="84" xfId="2" applyNumberFormat="1" applyFont="1" applyFill="1" applyBorder="1" applyAlignment="1">
      <alignment horizontal="right"/>
    </xf>
    <xf numFmtId="0" fontId="191" fillId="53" borderId="84" xfId="2" applyFont="1" applyFill="1" applyBorder="1" applyAlignment="1">
      <alignment horizontal="right"/>
    </xf>
    <xf numFmtId="2" fontId="165" fillId="52" borderId="84" xfId="2" applyNumberFormat="1" applyFont="1" applyFill="1" applyBorder="1" applyAlignment="1">
      <alignment horizontal="right"/>
    </xf>
    <xf numFmtId="0" fontId="26" fillId="50" borderId="10" xfId="0" applyFont="1" applyFill="1" applyBorder="1" applyAlignment="1">
      <alignment horizontal="center"/>
    </xf>
    <xf numFmtId="0" fontId="0" fillId="4" borderId="39" xfId="0" applyFill="1" applyBorder="1"/>
    <xf numFmtId="0" fontId="0" fillId="4" borderId="42" xfId="0" applyFill="1" applyBorder="1"/>
    <xf numFmtId="0" fontId="0" fillId="4" borderId="51" xfId="0" applyFill="1" applyBorder="1"/>
    <xf numFmtId="0" fontId="19" fillId="50" borderId="76" xfId="0" applyFont="1" applyFill="1" applyBorder="1" applyAlignment="1">
      <alignment horizontal="center"/>
    </xf>
    <xf numFmtId="0" fontId="19" fillId="50" borderId="9" xfId="0" applyFont="1" applyFill="1" applyBorder="1" applyAlignment="1">
      <alignment horizontal="center"/>
    </xf>
    <xf numFmtId="0" fontId="19" fillId="50" borderId="10" xfId="0" applyFont="1" applyFill="1" applyBorder="1" applyAlignment="1">
      <alignment horizontal="center"/>
    </xf>
    <xf numFmtId="0" fontId="113" fillId="50" borderId="16" xfId="5" applyFont="1" applyFill="1" applyBorder="1" applyAlignment="1">
      <alignment horizontal="center"/>
    </xf>
    <xf numFmtId="0" fontId="24" fillId="0" borderId="15" xfId="0" applyFont="1" applyBorder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0" fontId="24" fillId="4" borderId="20" xfId="0" applyFont="1" applyFill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74" xfId="0" applyBorder="1"/>
    <xf numFmtId="0" fontId="192" fillId="0" borderId="12" xfId="0" applyFont="1" applyBorder="1" applyAlignment="1">
      <alignment vertical="center" wrapText="1"/>
    </xf>
    <xf numFmtId="0" fontId="192" fillId="0" borderId="17" xfId="0" applyFont="1" applyBorder="1" applyAlignment="1">
      <alignment vertical="center" wrapText="1"/>
    </xf>
    <xf numFmtId="0" fontId="192" fillId="0" borderId="65" xfId="0" applyFont="1" applyBorder="1"/>
    <xf numFmtId="0" fontId="88" fillId="5" borderId="7" xfId="0" applyFont="1" applyFill="1" applyBorder="1" applyAlignment="1">
      <alignment horizontal="right"/>
    </xf>
    <xf numFmtId="0" fontId="192" fillId="0" borderId="13" xfId="0" applyFont="1" applyBorder="1" applyAlignment="1">
      <alignment vertical="center" wrapText="1"/>
    </xf>
    <xf numFmtId="0" fontId="192" fillId="0" borderId="18" xfId="0" applyFont="1" applyBorder="1" applyAlignment="1">
      <alignment vertical="center" wrapText="1"/>
    </xf>
    <xf numFmtId="0" fontId="192" fillId="4" borderId="18" xfId="0" applyFont="1" applyFill="1" applyBorder="1" applyAlignment="1">
      <alignment vertical="center" wrapText="1"/>
    </xf>
    <xf numFmtId="0" fontId="192" fillId="0" borderId="69" xfId="0" applyFont="1" applyBorder="1"/>
    <xf numFmtId="0" fontId="22" fillId="0" borderId="25" xfId="0" applyFont="1" applyBorder="1" applyAlignment="1">
      <alignment horizontal="center" vertical="center" wrapText="1"/>
    </xf>
    <xf numFmtId="0" fontId="22" fillId="4" borderId="25" xfId="0" applyFont="1" applyFill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164" fontId="181" fillId="4" borderId="12" xfId="7" applyNumberFormat="1" applyFont="1" applyFill="1" applyBorder="1"/>
    <xf numFmtId="164" fontId="182" fillId="4" borderId="25" xfId="0" applyNumberFormat="1" applyFont="1" applyFill="1" applyBorder="1" applyAlignment="1">
      <alignment horizontal="center"/>
    </xf>
    <xf numFmtId="0" fontId="21" fillId="3" borderId="10" xfId="5" applyFont="1" applyFill="1" applyBorder="1" applyAlignment="1">
      <alignment horizontal="center"/>
    </xf>
    <xf numFmtId="0" fontId="54" fillId="4" borderId="9" xfId="5" applyFont="1" applyFill="1" applyBorder="1" applyAlignment="1">
      <alignment horizontal="center"/>
    </xf>
    <xf numFmtId="0" fontId="33" fillId="4" borderId="10" xfId="5" applyFont="1" applyFill="1" applyBorder="1" applyAlignment="1">
      <alignment horizontal="center"/>
    </xf>
    <xf numFmtId="0" fontId="26" fillId="4" borderId="10" xfId="5" applyFont="1" applyFill="1" applyBorder="1" applyAlignment="1">
      <alignment horizontal="center"/>
    </xf>
    <xf numFmtId="0" fontId="33" fillId="4" borderId="10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0" fontId="33" fillId="4" borderId="1" xfId="0" applyFont="1" applyFill="1" applyBorder="1" applyAlignment="1">
      <alignment horizontal="center"/>
    </xf>
    <xf numFmtId="1" fontId="36" fillId="0" borderId="28" xfId="0" applyNumberFormat="1" applyFont="1" applyBorder="1" applyAlignment="1">
      <alignment horizontal="center"/>
    </xf>
    <xf numFmtId="1" fontId="20" fillId="0" borderId="3" xfId="0" applyNumberFormat="1" applyFont="1" applyBorder="1"/>
    <xf numFmtId="0" fontId="193" fillId="41" borderId="4" xfId="0" applyFont="1" applyFill="1" applyBorder="1" applyAlignment="1">
      <alignment horizontal="center"/>
    </xf>
    <xf numFmtId="0" fontId="96" fillId="41" borderId="4" xfId="0" applyFont="1" applyFill="1" applyBorder="1" applyAlignment="1">
      <alignment horizontal="center"/>
    </xf>
    <xf numFmtId="0" fontId="98" fillId="41" borderId="11" xfId="0" applyFont="1" applyFill="1" applyBorder="1"/>
    <xf numFmtId="0" fontId="97" fillId="41" borderId="9" xfId="0" applyFont="1" applyFill="1" applyBorder="1"/>
    <xf numFmtId="0" fontId="98" fillId="41" borderId="16" xfId="0" applyFont="1" applyFill="1" applyBorder="1"/>
    <xf numFmtId="0" fontId="97" fillId="41" borderId="10" xfId="0" applyFont="1" applyFill="1" applyBorder="1"/>
    <xf numFmtId="0" fontId="98" fillId="41" borderId="37" xfId="0" applyFont="1" applyFill="1" applyBorder="1"/>
    <xf numFmtId="0" fontId="97" fillId="41" borderId="1" xfId="0" applyFont="1" applyFill="1" applyBorder="1"/>
    <xf numFmtId="2" fontId="21" fillId="0" borderId="3" xfId="0" applyNumberFormat="1" applyFont="1" applyBorder="1"/>
    <xf numFmtId="2" fontId="194" fillId="41" borderId="3" xfId="0" applyNumberFormat="1" applyFont="1" applyFill="1" applyBorder="1"/>
    <xf numFmtId="2" fontId="20" fillId="0" borderId="3" xfId="0" applyNumberFormat="1" applyFont="1" applyBorder="1"/>
    <xf numFmtId="0" fontId="195" fillId="41" borderId="16" xfId="0" applyFont="1" applyFill="1" applyBorder="1" applyAlignment="1">
      <alignment horizontal="center"/>
    </xf>
    <xf numFmtId="0" fontId="196" fillId="0" borderId="23" xfId="0" applyFont="1" applyBorder="1" applyAlignment="1">
      <alignment horizontal="center"/>
    </xf>
    <xf numFmtId="0" fontId="196" fillId="3" borderId="25" xfId="0" applyFont="1" applyFill="1" applyBorder="1" applyAlignment="1">
      <alignment horizontal="center"/>
    </xf>
    <xf numFmtId="0" fontId="196" fillId="54" borderId="25" xfId="0" applyFont="1" applyFill="1" applyBorder="1" applyAlignment="1">
      <alignment horizontal="center"/>
    </xf>
    <xf numFmtId="2" fontId="196" fillId="0" borderId="3" xfId="0" applyNumberFormat="1" applyFont="1" applyBorder="1"/>
    <xf numFmtId="0" fontId="21" fillId="4" borderId="10" xfId="5" applyFont="1" applyFill="1" applyBorder="1" applyAlignment="1">
      <alignment horizontal="center"/>
    </xf>
    <xf numFmtId="0" fontId="19" fillId="55" borderId="9" xfId="0" applyFont="1" applyFill="1" applyBorder="1" applyAlignment="1">
      <alignment horizontal="center"/>
    </xf>
    <xf numFmtId="0" fontId="19" fillId="55" borderId="10" xfId="0" applyFont="1" applyFill="1" applyBorder="1" applyAlignment="1">
      <alignment horizontal="center"/>
    </xf>
    <xf numFmtId="0" fontId="27" fillId="55" borderId="5" xfId="0" applyFont="1" applyFill="1" applyBorder="1"/>
    <xf numFmtId="0" fontId="168" fillId="0" borderId="3" xfId="0" applyFont="1" applyBorder="1" applyAlignment="1">
      <alignment horizontal="center"/>
    </xf>
    <xf numFmtId="1" fontId="8" fillId="3" borderId="8" xfId="0" applyNumberFormat="1" applyFont="1" applyFill="1" applyBorder="1" applyAlignment="1">
      <alignment horizontal="center"/>
    </xf>
    <xf numFmtId="1" fontId="8" fillId="3" borderId="24" xfId="0" applyNumberFormat="1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28" fillId="3" borderId="42" xfId="3" applyFont="1" applyFill="1" applyBorder="1" applyAlignment="1">
      <alignment horizontal="center"/>
    </xf>
    <xf numFmtId="0" fontId="28" fillId="3" borderId="43" xfId="3" applyFont="1" applyFill="1" applyBorder="1" applyAlignment="1">
      <alignment horizontal="center"/>
    </xf>
    <xf numFmtId="0" fontId="100" fillId="3" borderId="42" xfId="0" applyFont="1" applyFill="1" applyBorder="1" applyAlignment="1">
      <alignment horizontal="center"/>
    </xf>
    <xf numFmtId="0" fontId="100" fillId="3" borderId="43" xfId="0" applyFont="1" applyFill="1" applyBorder="1" applyAlignment="1">
      <alignment horizontal="center"/>
    </xf>
    <xf numFmtId="0" fontId="117" fillId="0" borderId="52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28" fillId="5" borderId="51" xfId="3" applyFont="1" applyFill="1" applyBorder="1" applyAlignment="1">
      <alignment horizontal="center"/>
    </xf>
    <xf numFmtId="0" fontId="32" fillId="5" borderId="3" xfId="3" applyFont="1" applyFill="1" applyBorder="1" applyAlignment="1">
      <alignment horizontal="center"/>
    </xf>
    <xf numFmtId="0" fontId="128" fillId="5" borderId="8" xfId="3" applyFont="1" applyFill="1" applyBorder="1" applyAlignment="1">
      <alignment horizontal="center"/>
    </xf>
    <xf numFmtId="0" fontId="30" fillId="3" borderId="42" xfId="0" applyFont="1" applyFill="1" applyBorder="1" applyAlignment="1">
      <alignment horizontal="center"/>
    </xf>
    <xf numFmtId="0" fontId="30" fillId="3" borderId="43" xfId="0" applyFont="1" applyFill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35" fillId="0" borderId="0" xfId="4" applyFont="1" applyAlignment="1">
      <alignment horizontal="center"/>
    </xf>
    <xf numFmtId="0" fontId="46" fillId="0" borderId="8" xfId="9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" xfId="0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20" fillId="5" borderId="8" xfId="0" applyFont="1" applyFill="1" applyBorder="1" applyAlignment="1">
      <alignment horizontal="center"/>
    </xf>
    <xf numFmtId="0" fontId="94" fillId="5" borderId="24" xfId="0" applyFont="1" applyFill="1" applyBorder="1" applyAlignment="1">
      <alignment horizontal="center"/>
    </xf>
    <xf numFmtId="0" fontId="94" fillId="5" borderId="3" xfId="0" applyFont="1" applyFill="1" applyBorder="1" applyAlignment="1">
      <alignment horizontal="center"/>
    </xf>
    <xf numFmtId="0" fontId="157" fillId="0" borderId="0" xfId="0" applyFont="1" applyAlignment="1">
      <alignment horizontal="center"/>
    </xf>
    <xf numFmtId="0" fontId="154" fillId="0" borderId="0" xfId="0" applyFont="1" applyAlignment="1">
      <alignment horizontal="center"/>
    </xf>
    <xf numFmtId="0" fontId="37" fillId="0" borderId="24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7" fillId="0" borderId="0" xfId="0" applyFont="1" applyAlignment="1">
      <alignment horizontal="center"/>
    </xf>
    <xf numFmtId="0" fontId="46" fillId="0" borderId="42" xfId="9" applyBorder="1" applyAlignment="1">
      <alignment horizontal="center"/>
    </xf>
    <xf numFmtId="0" fontId="0" fillId="0" borderId="43" xfId="0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37" fillId="0" borderId="41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36" fillId="0" borderId="20" xfId="1" applyFont="1" applyBorder="1" applyAlignment="1">
      <alignment horizontal="center"/>
    </xf>
    <xf numFmtId="0" fontId="136" fillId="0" borderId="29" xfId="1" applyFont="1" applyBorder="1" applyAlignment="1">
      <alignment horizontal="center"/>
    </xf>
    <xf numFmtId="0" fontId="136" fillId="0" borderId="18" xfId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41" xfId="0" applyFont="1" applyBorder="1" applyAlignment="1">
      <alignment horizontal="center"/>
    </xf>
    <xf numFmtId="0" fontId="96" fillId="41" borderId="8" xfId="0" applyFont="1" applyFill="1" applyBorder="1" applyAlignment="1">
      <alignment horizontal="center"/>
    </xf>
    <xf numFmtId="2" fontId="60" fillId="41" borderId="23" xfId="0" applyNumberFormat="1" applyFont="1" applyFill="1" applyBorder="1" applyAlignment="1">
      <alignment horizontal="center"/>
    </xf>
    <xf numFmtId="2" fontId="60" fillId="41" borderId="8" xfId="0" applyNumberFormat="1" applyFont="1" applyFill="1" applyBorder="1" applyAlignment="1">
      <alignment horizontal="center"/>
    </xf>
    <xf numFmtId="0" fontId="197" fillId="41" borderId="11" xfId="0" applyFont="1" applyFill="1" applyBorder="1"/>
    <xf numFmtId="0" fontId="197" fillId="41" borderId="15" xfId="0" applyFont="1" applyFill="1" applyBorder="1"/>
    <xf numFmtId="0" fontId="197" fillId="41" borderId="16" xfId="0" applyFont="1" applyFill="1" applyBorder="1"/>
    <xf numFmtId="0" fontId="197" fillId="41" borderId="20" xfId="0" applyFont="1" applyFill="1" applyBorder="1"/>
    <xf numFmtId="0" fontId="197" fillId="4" borderId="16" xfId="0" applyFont="1" applyFill="1" applyBorder="1"/>
    <xf numFmtId="0" fontId="198" fillId="3" borderId="25" xfId="0" applyFont="1" applyFill="1" applyBorder="1" applyAlignment="1">
      <alignment horizontal="center"/>
    </xf>
    <xf numFmtId="0" fontId="198" fillId="4" borderId="25" xfId="0" applyFont="1" applyFill="1" applyBorder="1" applyAlignment="1">
      <alignment horizontal="center"/>
    </xf>
    <xf numFmtId="2" fontId="198" fillId="5" borderId="23" xfId="0" applyNumberFormat="1" applyFont="1" applyFill="1" applyBorder="1" applyAlignment="1">
      <alignment horizontal="center"/>
    </xf>
    <xf numFmtId="0" fontId="198" fillId="0" borderId="23" xfId="0" applyFont="1" applyBorder="1" applyAlignment="1">
      <alignment horizontal="center"/>
    </xf>
    <xf numFmtId="0" fontId="97" fillId="41" borderId="11" xfId="0" applyFont="1" applyFill="1" applyBorder="1"/>
    <xf numFmtId="0" fontId="97" fillId="41" borderId="16" xfId="0" applyFont="1" applyFill="1" applyBorder="1"/>
    <xf numFmtId="0" fontId="97" fillId="41" borderId="37" xfId="0" applyFont="1" applyFill="1" applyBorder="1"/>
    <xf numFmtId="2" fontId="24" fillId="41" borderId="23" xfId="0" applyNumberFormat="1" applyFont="1" applyFill="1" applyBorder="1"/>
    <xf numFmtId="0" fontId="97" fillId="41" borderId="15" xfId="0" applyFont="1" applyFill="1" applyBorder="1"/>
    <xf numFmtId="0" fontId="97" fillId="41" borderId="20" xfId="0" applyFont="1" applyFill="1" applyBorder="1"/>
    <xf numFmtId="0" fontId="97" fillId="41" borderId="22" xfId="0" applyFont="1" applyFill="1" applyBorder="1"/>
    <xf numFmtId="2" fontId="24" fillId="41" borderId="8" xfId="0" applyNumberFormat="1" applyFont="1" applyFill="1" applyBorder="1"/>
    <xf numFmtId="0" fontId="21" fillId="3" borderId="25" xfId="0" applyFont="1" applyFill="1" applyBorder="1"/>
    <xf numFmtId="0" fontId="21" fillId="3" borderId="21" xfId="0" applyFont="1" applyFill="1" applyBorder="1"/>
  </cellXfs>
  <cellStyles count="54">
    <cellStyle name="20 % - Accent1" xfId="26" builtinId="30" customBuiltin="1"/>
    <cellStyle name="20 % - Accent2" xfId="29" builtinId="34" customBuiltin="1"/>
    <cellStyle name="20 % - Accent3" xfId="32" builtinId="38" customBuiltin="1"/>
    <cellStyle name="20 % - Accent4" xfId="35" builtinId="42" customBuiltin="1"/>
    <cellStyle name="20 % - Accent5" xfId="38" builtinId="46" customBuiltin="1"/>
    <cellStyle name="20 % - Accent6" xfId="41" builtinId="50" customBuiltin="1"/>
    <cellStyle name="40 % - Accent1" xfId="27" builtinId="31" customBuiltin="1"/>
    <cellStyle name="40 % - Accent2" xfId="30" builtinId="35" customBuiltin="1"/>
    <cellStyle name="40 % - Accent3" xfId="33" builtinId="39" customBuiltin="1"/>
    <cellStyle name="40 % - Accent4" xfId="36" builtinId="43" customBuiltin="1"/>
    <cellStyle name="40 % - Accent5" xfId="39" builtinId="47" customBuiltin="1"/>
    <cellStyle name="40 % - Accent6" xfId="42" builtinId="51" customBuiltin="1"/>
    <cellStyle name="60 % - Accent1 2" xfId="46" xr:uid="{4C6C534F-5583-49CA-8045-74C90C67AF46}"/>
    <cellStyle name="60 % - Accent2 2" xfId="47" xr:uid="{AF73914F-FB1B-4475-B555-CC81790AECB3}"/>
    <cellStyle name="60 % - Accent3 2" xfId="48" xr:uid="{0E67311F-E71E-40E0-9C4D-2A00A9C91785}"/>
    <cellStyle name="60 % - Accent4 2" xfId="49" xr:uid="{643B397F-4D15-4B6C-AEF0-1421629EDE93}"/>
    <cellStyle name="60 % - Accent5 2" xfId="50" xr:uid="{B5D31210-C47B-4AC1-AE41-D4F9AC91A498}"/>
    <cellStyle name="60 % - Accent6 2" xfId="51" xr:uid="{E6598F4B-C0C2-444D-B2FD-E595993A0D33}"/>
    <cellStyle name="Accent1" xfId="25" builtinId="29" customBuiltin="1"/>
    <cellStyle name="Accent2" xfId="28" builtinId="33" customBuiltin="1"/>
    <cellStyle name="Accent3" xfId="31" builtinId="37" customBuiltin="1"/>
    <cellStyle name="Accent4" xfId="34" builtinId="41" customBuiltin="1"/>
    <cellStyle name="Accent5" xfId="37" builtinId="45" customBuiltin="1"/>
    <cellStyle name="Accent6" xfId="40" builtinId="49" customBuiltin="1"/>
    <cellStyle name="Avertissement" xfId="22" builtinId="11" customBuiltin="1"/>
    <cellStyle name="Calcul" xfId="19" builtinId="22" customBuiltin="1"/>
    <cellStyle name="Cellule liée" xfId="20" builtinId="24" customBuiltin="1"/>
    <cellStyle name="Entrée" xfId="17" builtinId="20" customBuiltin="1"/>
    <cellStyle name="Insatisfaisant" xfId="16" builtinId="27" customBuiltin="1"/>
    <cellStyle name="Lien hypertexte" xfId="9" builtinId="8"/>
    <cellStyle name="Neutre 2" xfId="44" xr:uid="{50C63A55-5C38-481A-BE1B-2A3E81963FB2}"/>
    <cellStyle name="NiveauLigne_4" xfId="1" builtinId="1" iLevel="3"/>
    <cellStyle name="NiveauLigne_4 2" xfId="53" xr:uid="{F48F8A3D-F0FF-425F-B385-3150B58552BA}"/>
    <cellStyle name="NiveauLigne_6" xfId="2" builtinId="1" iLevel="5"/>
    <cellStyle name="Normal" xfId="0" builtinId="0"/>
    <cellStyle name="Normal 2" xfId="5" xr:uid="{1A6C2E19-1B4D-4B55-87DA-EA3F2F770CF1}"/>
    <cellStyle name="Normal 3" xfId="4" xr:uid="{7C7ADB53-1F72-4284-B0D8-225E06AB457B}"/>
    <cellStyle name="Normal 3 2" xfId="6" xr:uid="{7DFCE615-B138-4D1F-AF63-E8C0FDE0AEFC}"/>
    <cellStyle name="Normal 4" xfId="8" xr:uid="{2A828A9E-D7B2-4CF8-8BC2-DEF608B6CBD6}"/>
    <cellStyle name="Normal 5" xfId="43" xr:uid="{C92EF87C-7338-44A9-BAA5-75B897A044A4}"/>
    <cellStyle name="Normal 6" xfId="52" xr:uid="{D9BA5307-3B35-4876-8C22-D7B2B061A5AD}"/>
    <cellStyle name="Normal_Feuil1" xfId="7" xr:uid="{134FD16C-6C5E-4627-8E90-2D10B570ABDA}"/>
    <cellStyle name="Normal_T ES  liste classe" xfId="3" xr:uid="{C2EE6E79-09A7-4165-A9CD-6D009CB8289D}"/>
    <cellStyle name="Note 2" xfId="45" xr:uid="{396CBF0B-D58F-43EA-899C-7F13280A7BDD}"/>
    <cellStyle name="Satisfaisant" xfId="15" builtinId="26" customBuiltin="1"/>
    <cellStyle name="Sortie" xfId="18" builtinId="21" customBuiltin="1"/>
    <cellStyle name="Texte explicatif" xfId="23" builtinId="53" customBuiltin="1"/>
    <cellStyle name="Titre" xfId="10" builtinId="15" customBuiltin="1"/>
    <cellStyle name="Titre 1" xfId="11" builtinId="16" customBuiltin="1"/>
    <cellStyle name="Titre 2" xfId="12" builtinId="17" customBuiltin="1"/>
    <cellStyle name="Titre 3" xfId="13" builtinId="18" customBuiltin="1"/>
    <cellStyle name="Titre 4" xfId="14" builtinId="19" customBuiltin="1"/>
    <cellStyle name="Total" xfId="24" builtinId="25" customBuiltin="1"/>
    <cellStyle name="Vérification" xfId="21" builtinId="23" customBuiltin="1"/>
  </cellStyles>
  <dxfs count="0"/>
  <tableStyles count="0" defaultTableStyle="TableStyleMedium2" defaultPivotStyle="PivotStyleLight16"/>
  <colors>
    <mruColors>
      <color rgb="FFFF0066"/>
      <color rgb="FF99FF99"/>
      <color rgb="FFFFFFCC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meet.google.com/fix-eauc-ua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meet.google.com/fix-eauc-ua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meet.google.com/fix-eauc-ua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meet.google.com/fix-eauc-ua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meet.google.com/fix-eauc-ua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meet.google.com/fix-eauc-ua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256F0-965F-41C1-A87D-99B2386ED213}">
  <sheetPr>
    <pageSetUpPr fitToPage="1"/>
  </sheetPr>
  <dimension ref="B1:O1"/>
  <sheetViews>
    <sheetView zoomScale="75" workbookViewId="0">
      <selection activeCell="E7" sqref="E7"/>
    </sheetView>
  </sheetViews>
  <sheetFormatPr baseColWidth="10" defaultRowHeight="18" x14ac:dyDescent="0.25"/>
  <cols>
    <col min="1" max="1" width="2" customWidth="1"/>
    <col min="2" max="2" width="4" style="5" bestFit="1" customWidth="1"/>
    <col min="3" max="3" width="20.7109375" style="6" customWidth="1"/>
    <col min="4" max="4" width="15.140625" style="6" bestFit="1" customWidth="1"/>
    <col min="5" max="5" width="5.42578125" style="7" bestFit="1" customWidth="1"/>
    <col min="6" max="6" width="7.42578125" style="8" bestFit="1" customWidth="1"/>
    <col min="7" max="7" width="8.28515625" style="8" bestFit="1" customWidth="1"/>
    <col min="8" max="8" width="5.42578125" style="9" bestFit="1" customWidth="1"/>
    <col min="9" max="9" width="7.42578125" bestFit="1" customWidth="1"/>
    <col min="10" max="10" width="9.140625" bestFit="1" customWidth="1"/>
    <col min="11" max="11" width="14" bestFit="1" customWidth="1"/>
    <col min="12" max="12" width="14" style="10" bestFit="1" customWidth="1"/>
    <col min="13" max="13" width="14" style="10" customWidth="1"/>
    <col min="14" max="14" width="14" style="10" bestFit="1" customWidth="1"/>
    <col min="15" max="15" width="5.85546875" bestFit="1" customWidth="1"/>
    <col min="237" max="237" width="2" customWidth="1"/>
    <col min="238" max="238" width="4" bestFit="1" customWidth="1"/>
    <col min="239" max="239" width="20.7109375" customWidth="1"/>
    <col min="240" max="240" width="15.140625" bestFit="1" customWidth="1"/>
    <col min="241" max="241" width="5.42578125" bestFit="1" customWidth="1"/>
    <col min="242" max="242" width="5.5703125" bestFit="1" customWidth="1"/>
    <col min="243" max="243" width="7.42578125" bestFit="1" customWidth="1"/>
    <col min="244" max="244" width="8.28515625" bestFit="1" customWidth="1"/>
    <col min="245" max="245" width="5.42578125" bestFit="1" customWidth="1"/>
    <col min="246" max="246" width="7.42578125" bestFit="1" customWidth="1"/>
    <col min="247" max="247" width="9.140625" bestFit="1" customWidth="1"/>
    <col min="248" max="249" width="10.28515625" bestFit="1" customWidth="1"/>
    <col min="250" max="250" width="11" customWidth="1"/>
    <col min="251" max="251" width="7" bestFit="1" customWidth="1"/>
    <col min="252" max="252" width="9" bestFit="1" customWidth="1"/>
    <col min="253" max="253" width="8.28515625" customWidth="1"/>
    <col min="254" max="254" width="6.7109375" bestFit="1" customWidth="1"/>
    <col min="255" max="255" width="9.42578125" bestFit="1" customWidth="1"/>
    <col min="256" max="256" width="4.7109375" bestFit="1" customWidth="1"/>
    <col min="257" max="257" width="5.42578125" bestFit="1" customWidth="1"/>
    <col min="258" max="258" width="6.42578125" bestFit="1" customWidth="1"/>
    <col min="259" max="259" width="6.28515625" bestFit="1" customWidth="1"/>
    <col min="260" max="260" width="7" bestFit="1" customWidth="1"/>
    <col min="261" max="261" width="7.7109375" bestFit="1" customWidth="1"/>
    <col min="262" max="262" width="8.140625" bestFit="1" customWidth="1"/>
    <col min="493" max="493" width="2" customWidth="1"/>
    <col min="494" max="494" width="4" bestFit="1" customWidth="1"/>
    <col min="495" max="495" width="20.7109375" customWidth="1"/>
    <col min="496" max="496" width="15.140625" bestFit="1" customWidth="1"/>
    <col min="497" max="497" width="5.42578125" bestFit="1" customWidth="1"/>
    <col min="498" max="498" width="5.5703125" bestFit="1" customWidth="1"/>
    <col min="499" max="499" width="7.42578125" bestFit="1" customWidth="1"/>
    <col min="500" max="500" width="8.28515625" bestFit="1" customWidth="1"/>
    <col min="501" max="501" width="5.42578125" bestFit="1" customWidth="1"/>
    <col min="502" max="502" width="7.42578125" bestFit="1" customWidth="1"/>
    <col min="503" max="503" width="9.140625" bestFit="1" customWidth="1"/>
    <col min="504" max="505" width="10.28515625" bestFit="1" customWidth="1"/>
    <col min="506" max="506" width="11" customWidth="1"/>
    <col min="507" max="507" width="7" bestFit="1" customWidth="1"/>
    <col min="508" max="508" width="9" bestFit="1" customWidth="1"/>
    <col min="509" max="509" width="8.28515625" customWidth="1"/>
    <col min="510" max="510" width="6.7109375" bestFit="1" customWidth="1"/>
    <col min="511" max="511" width="9.42578125" bestFit="1" customWidth="1"/>
    <col min="512" max="512" width="4.7109375" bestFit="1" customWidth="1"/>
    <col min="513" max="513" width="5.42578125" bestFit="1" customWidth="1"/>
    <col min="514" max="514" width="6.42578125" bestFit="1" customWidth="1"/>
    <col min="515" max="515" width="6.28515625" bestFit="1" customWidth="1"/>
    <col min="516" max="516" width="7" bestFit="1" customWidth="1"/>
    <col min="517" max="517" width="7.7109375" bestFit="1" customWidth="1"/>
    <col min="518" max="518" width="8.140625" bestFit="1" customWidth="1"/>
    <col min="749" max="749" width="2" customWidth="1"/>
    <col min="750" max="750" width="4" bestFit="1" customWidth="1"/>
    <col min="751" max="751" width="20.7109375" customWidth="1"/>
    <col min="752" max="752" width="15.140625" bestFit="1" customWidth="1"/>
    <col min="753" max="753" width="5.42578125" bestFit="1" customWidth="1"/>
    <col min="754" max="754" width="5.5703125" bestFit="1" customWidth="1"/>
    <col min="755" max="755" width="7.42578125" bestFit="1" customWidth="1"/>
    <col min="756" max="756" width="8.28515625" bestFit="1" customWidth="1"/>
    <col min="757" max="757" width="5.42578125" bestFit="1" customWidth="1"/>
    <col min="758" max="758" width="7.42578125" bestFit="1" customWidth="1"/>
    <col min="759" max="759" width="9.140625" bestFit="1" customWidth="1"/>
    <col min="760" max="761" width="10.28515625" bestFit="1" customWidth="1"/>
    <col min="762" max="762" width="11" customWidth="1"/>
    <col min="763" max="763" width="7" bestFit="1" customWidth="1"/>
    <col min="764" max="764" width="9" bestFit="1" customWidth="1"/>
    <col min="765" max="765" width="8.28515625" customWidth="1"/>
    <col min="766" max="766" width="6.7109375" bestFit="1" customWidth="1"/>
    <col min="767" max="767" width="9.42578125" bestFit="1" customWidth="1"/>
    <col min="768" max="768" width="4.7109375" bestFit="1" customWidth="1"/>
    <col min="769" max="769" width="5.42578125" bestFit="1" customWidth="1"/>
    <col min="770" max="770" width="6.42578125" bestFit="1" customWidth="1"/>
    <col min="771" max="771" width="6.28515625" bestFit="1" customWidth="1"/>
    <col min="772" max="772" width="7" bestFit="1" customWidth="1"/>
    <col min="773" max="773" width="7.7109375" bestFit="1" customWidth="1"/>
    <col min="774" max="774" width="8.140625" bestFit="1" customWidth="1"/>
    <col min="1005" max="1005" width="2" customWidth="1"/>
    <col min="1006" max="1006" width="4" bestFit="1" customWidth="1"/>
    <col min="1007" max="1007" width="20.7109375" customWidth="1"/>
    <col min="1008" max="1008" width="15.140625" bestFit="1" customWidth="1"/>
    <col min="1009" max="1009" width="5.42578125" bestFit="1" customWidth="1"/>
    <col min="1010" max="1010" width="5.5703125" bestFit="1" customWidth="1"/>
    <col min="1011" max="1011" width="7.42578125" bestFit="1" customWidth="1"/>
    <col min="1012" max="1012" width="8.28515625" bestFit="1" customWidth="1"/>
    <col min="1013" max="1013" width="5.42578125" bestFit="1" customWidth="1"/>
    <col min="1014" max="1014" width="7.42578125" bestFit="1" customWidth="1"/>
    <col min="1015" max="1015" width="9.140625" bestFit="1" customWidth="1"/>
    <col min="1016" max="1017" width="10.28515625" bestFit="1" customWidth="1"/>
    <col min="1018" max="1018" width="11" customWidth="1"/>
    <col min="1019" max="1019" width="7" bestFit="1" customWidth="1"/>
    <col min="1020" max="1020" width="9" bestFit="1" customWidth="1"/>
    <col min="1021" max="1021" width="8.28515625" customWidth="1"/>
    <col min="1022" max="1022" width="6.7109375" bestFit="1" customWidth="1"/>
    <col min="1023" max="1023" width="9.42578125" bestFit="1" customWidth="1"/>
    <col min="1024" max="1024" width="4.7109375" bestFit="1" customWidth="1"/>
    <col min="1025" max="1025" width="5.42578125" bestFit="1" customWidth="1"/>
    <col min="1026" max="1026" width="6.42578125" bestFit="1" customWidth="1"/>
    <col min="1027" max="1027" width="6.28515625" bestFit="1" customWidth="1"/>
    <col min="1028" max="1028" width="7" bestFit="1" customWidth="1"/>
    <col min="1029" max="1029" width="7.7109375" bestFit="1" customWidth="1"/>
    <col min="1030" max="1030" width="8.140625" bestFit="1" customWidth="1"/>
    <col min="1261" max="1261" width="2" customWidth="1"/>
    <col min="1262" max="1262" width="4" bestFit="1" customWidth="1"/>
    <col min="1263" max="1263" width="20.7109375" customWidth="1"/>
    <col min="1264" max="1264" width="15.140625" bestFit="1" customWidth="1"/>
    <col min="1265" max="1265" width="5.42578125" bestFit="1" customWidth="1"/>
    <col min="1266" max="1266" width="5.5703125" bestFit="1" customWidth="1"/>
    <col min="1267" max="1267" width="7.42578125" bestFit="1" customWidth="1"/>
    <col min="1268" max="1268" width="8.28515625" bestFit="1" customWidth="1"/>
    <col min="1269" max="1269" width="5.42578125" bestFit="1" customWidth="1"/>
    <col min="1270" max="1270" width="7.42578125" bestFit="1" customWidth="1"/>
    <col min="1271" max="1271" width="9.140625" bestFit="1" customWidth="1"/>
    <col min="1272" max="1273" width="10.28515625" bestFit="1" customWidth="1"/>
    <col min="1274" max="1274" width="11" customWidth="1"/>
    <col min="1275" max="1275" width="7" bestFit="1" customWidth="1"/>
    <col min="1276" max="1276" width="9" bestFit="1" customWidth="1"/>
    <col min="1277" max="1277" width="8.28515625" customWidth="1"/>
    <col min="1278" max="1278" width="6.7109375" bestFit="1" customWidth="1"/>
    <col min="1279" max="1279" width="9.42578125" bestFit="1" customWidth="1"/>
    <col min="1280" max="1280" width="4.7109375" bestFit="1" customWidth="1"/>
    <col min="1281" max="1281" width="5.42578125" bestFit="1" customWidth="1"/>
    <col min="1282" max="1282" width="6.42578125" bestFit="1" customWidth="1"/>
    <col min="1283" max="1283" width="6.28515625" bestFit="1" customWidth="1"/>
    <col min="1284" max="1284" width="7" bestFit="1" customWidth="1"/>
    <col min="1285" max="1285" width="7.7109375" bestFit="1" customWidth="1"/>
    <col min="1286" max="1286" width="8.140625" bestFit="1" customWidth="1"/>
    <col min="1517" max="1517" width="2" customWidth="1"/>
    <col min="1518" max="1518" width="4" bestFit="1" customWidth="1"/>
    <col min="1519" max="1519" width="20.7109375" customWidth="1"/>
    <col min="1520" max="1520" width="15.140625" bestFit="1" customWidth="1"/>
    <col min="1521" max="1521" width="5.42578125" bestFit="1" customWidth="1"/>
    <col min="1522" max="1522" width="5.5703125" bestFit="1" customWidth="1"/>
    <col min="1523" max="1523" width="7.42578125" bestFit="1" customWidth="1"/>
    <col min="1524" max="1524" width="8.28515625" bestFit="1" customWidth="1"/>
    <col min="1525" max="1525" width="5.42578125" bestFit="1" customWidth="1"/>
    <col min="1526" max="1526" width="7.42578125" bestFit="1" customWidth="1"/>
    <col min="1527" max="1527" width="9.140625" bestFit="1" customWidth="1"/>
    <col min="1528" max="1529" width="10.28515625" bestFit="1" customWidth="1"/>
    <col min="1530" max="1530" width="11" customWidth="1"/>
    <col min="1531" max="1531" width="7" bestFit="1" customWidth="1"/>
    <col min="1532" max="1532" width="9" bestFit="1" customWidth="1"/>
    <col min="1533" max="1533" width="8.28515625" customWidth="1"/>
    <col min="1534" max="1534" width="6.7109375" bestFit="1" customWidth="1"/>
    <col min="1535" max="1535" width="9.42578125" bestFit="1" customWidth="1"/>
    <col min="1536" max="1536" width="4.7109375" bestFit="1" customWidth="1"/>
    <col min="1537" max="1537" width="5.42578125" bestFit="1" customWidth="1"/>
    <col min="1538" max="1538" width="6.42578125" bestFit="1" customWidth="1"/>
    <col min="1539" max="1539" width="6.28515625" bestFit="1" customWidth="1"/>
    <col min="1540" max="1540" width="7" bestFit="1" customWidth="1"/>
    <col min="1541" max="1541" width="7.7109375" bestFit="1" customWidth="1"/>
    <col min="1542" max="1542" width="8.140625" bestFit="1" customWidth="1"/>
    <col min="1773" max="1773" width="2" customWidth="1"/>
    <col min="1774" max="1774" width="4" bestFit="1" customWidth="1"/>
    <col min="1775" max="1775" width="20.7109375" customWidth="1"/>
    <col min="1776" max="1776" width="15.140625" bestFit="1" customWidth="1"/>
    <col min="1777" max="1777" width="5.42578125" bestFit="1" customWidth="1"/>
    <col min="1778" max="1778" width="5.5703125" bestFit="1" customWidth="1"/>
    <col min="1779" max="1779" width="7.42578125" bestFit="1" customWidth="1"/>
    <col min="1780" max="1780" width="8.28515625" bestFit="1" customWidth="1"/>
    <col min="1781" max="1781" width="5.42578125" bestFit="1" customWidth="1"/>
    <col min="1782" max="1782" width="7.42578125" bestFit="1" customWidth="1"/>
    <col min="1783" max="1783" width="9.140625" bestFit="1" customWidth="1"/>
    <col min="1784" max="1785" width="10.28515625" bestFit="1" customWidth="1"/>
    <col min="1786" max="1786" width="11" customWidth="1"/>
    <col min="1787" max="1787" width="7" bestFit="1" customWidth="1"/>
    <col min="1788" max="1788" width="9" bestFit="1" customWidth="1"/>
    <col min="1789" max="1789" width="8.28515625" customWidth="1"/>
    <col min="1790" max="1790" width="6.7109375" bestFit="1" customWidth="1"/>
    <col min="1791" max="1791" width="9.42578125" bestFit="1" customWidth="1"/>
    <col min="1792" max="1792" width="4.7109375" bestFit="1" customWidth="1"/>
    <col min="1793" max="1793" width="5.42578125" bestFit="1" customWidth="1"/>
    <col min="1794" max="1794" width="6.42578125" bestFit="1" customWidth="1"/>
    <col min="1795" max="1795" width="6.28515625" bestFit="1" customWidth="1"/>
    <col min="1796" max="1796" width="7" bestFit="1" customWidth="1"/>
    <col min="1797" max="1797" width="7.7109375" bestFit="1" customWidth="1"/>
    <col min="1798" max="1798" width="8.140625" bestFit="1" customWidth="1"/>
    <col min="2029" max="2029" width="2" customWidth="1"/>
    <col min="2030" max="2030" width="4" bestFit="1" customWidth="1"/>
    <col min="2031" max="2031" width="20.7109375" customWidth="1"/>
    <col min="2032" max="2032" width="15.140625" bestFit="1" customWidth="1"/>
    <col min="2033" max="2033" width="5.42578125" bestFit="1" customWidth="1"/>
    <col min="2034" max="2034" width="5.5703125" bestFit="1" customWidth="1"/>
    <col min="2035" max="2035" width="7.42578125" bestFit="1" customWidth="1"/>
    <col min="2036" max="2036" width="8.28515625" bestFit="1" customWidth="1"/>
    <col min="2037" max="2037" width="5.42578125" bestFit="1" customWidth="1"/>
    <col min="2038" max="2038" width="7.42578125" bestFit="1" customWidth="1"/>
    <col min="2039" max="2039" width="9.140625" bestFit="1" customWidth="1"/>
    <col min="2040" max="2041" width="10.28515625" bestFit="1" customWidth="1"/>
    <col min="2042" max="2042" width="11" customWidth="1"/>
    <col min="2043" max="2043" width="7" bestFit="1" customWidth="1"/>
    <col min="2044" max="2044" width="9" bestFit="1" customWidth="1"/>
    <col min="2045" max="2045" width="8.28515625" customWidth="1"/>
    <col min="2046" max="2046" width="6.7109375" bestFit="1" customWidth="1"/>
    <col min="2047" max="2047" width="9.42578125" bestFit="1" customWidth="1"/>
    <col min="2048" max="2048" width="4.7109375" bestFit="1" customWidth="1"/>
    <col min="2049" max="2049" width="5.42578125" bestFit="1" customWidth="1"/>
    <col min="2050" max="2050" width="6.42578125" bestFit="1" customWidth="1"/>
    <col min="2051" max="2051" width="6.28515625" bestFit="1" customWidth="1"/>
    <col min="2052" max="2052" width="7" bestFit="1" customWidth="1"/>
    <col min="2053" max="2053" width="7.7109375" bestFit="1" customWidth="1"/>
    <col min="2054" max="2054" width="8.140625" bestFit="1" customWidth="1"/>
    <col min="2285" max="2285" width="2" customWidth="1"/>
    <col min="2286" max="2286" width="4" bestFit="1" customWidth="1"/>
    <col min="2287" max="2287" width="20.7109375" customWidth="1"/>
    <col min="2288" max="2288" width="15.140625" bestFit="1" customWidth="1"/>
    <col min="2289" max="2289" width="5.42578125" bestFit="1" customWidth="1"/>
    <col min="2290" max="2290" width="5.5703125" bestFit="1" customWidth="1"/>
    <col min="2291" max="2291" width="7.42578125" bestFit="1" customWidth="1"/>
    <col min="2292" max="2292" width="8.28515625" bestFit="1" customWidth="1"/>
    <col min="2293" max="2293" width="5.42578125" bestFit="1" customWidth="1"/>
    <col min="2294" max="2294" width="7.42578125" bestFit="1" customWidth="1"/>
    <col min="2295" max="2295" width="9.140625" bestFit="1" customWidth="1"/>
    <col min="2296" max="2297" width="10.28515625" bestFit="1" customWidth="1"/>
    <col min="2298" max="2298" width="11" customWidth="1"/>
    <col min="2299" max="2299" width="7" bestFit="1" customWidth="1"/>
    <col min="2300" max="2300" width="9" bestFit="1" customWidth="1"/>
    <col min="2301" max="2301" width="8.28515625" customWidth="1"/>
    <col min="2302" max="2302" width="6.7109375" bestFit="1" customWidth="1"/>
    <col min="2303" max="2303" width="9.42578125" bestFit="1" customWidth="1"/>
    <col min="2304" max="2304" width="4.7109375" bestFit="1" customWidth="1"/>
    <col min="2305" max="2305" width="5.42578125" bestFit="1" customWidth="1"/>
    <col min="2306" max="2306" width="6.42578125" bestFit="1" customWidth="1"/>
    <col min="2307" max="2307" width="6.28515625" bestFit="1" customWidth="1"/>
    <col min="2308" max="2308" width="7" bestFit="1" customWidth="1"/>
    <col min="2309" max="2309" width="7.7109375" bestFit="1" customWidth="1"/>
    <col min="2310" max="2310" width="8.140625" bestFit="1" customWidth="1"/>
    <col min="2541" max="2541" width="2" customWidth="1"/>
    <col min="2542" max="2542" width="4" bestFit="1" customWidth="1"/>
    <col min="2543" max="2543" width="20.7109375" customWidth="1"/>
    <col min="2544" max="2544" width="15.140625" bestFit="1" customWidth="1"/>
    <col min="2545" max="2545" width="5.42578125" bestFit="1" customWidth="1"/>
    <col min="2546" max="2546" width="5.5703125" bestFit="1" customWidth="1"/>
    <col min="2547" max="2547" width="7.42578125" bestFit="1" customWidth="1"/>
    <col min="2548" max="2548" width="8.28515625" bestFit="1" customWidth="1"/>
    <col min="2549" max="2549" width="5.42578125" bestFit="1" customWidth="1"/>
    <col min="2550" max="2550" width="7.42578125" bestFit="1" customWidth="1"/>
    <col min="2551" max="2551" width="9.140625" bestFit="1" customWidth="1"/>
    <col min="2552" max="2553" width="10.28515625" bestFit="1" customWidth="1"/>
    <col min="2554" max="2554" width="11" customWidth="1"/>
    <col min="2555" max="2555" width="7" bestFit="1" customWidth="1"/>
    <col min="2556" max="2556" width="9" bestFit="1" customWidth="1"/>
    <col min="2557" max="2557" width="8.28515625" customWidth="1"/>
    <col min="2558" max="2558" width="6.7109375" bestFit="1" customWidth="1"/>
    <col min="2559" max="2559" width="9.42578125" bestFit="1" customWidth="1"/>
    <col min="2560" max="2560" width="4.7109375" bestFit="1" customWidth="1"/>
    <col min="2561" max="2561" width="5.42578125" bestFit="1" customWidth="1"/>
    <col min="2562" max="2562" width="6.42578125" bestFit="1" customWidth="1"/>
    <col min="2563" max="2563" width="6.28515625" bestFit="1" customWidth="1"/>
    <col min="2564" max="2564" width="7" bestFit="1" customWidth="1"/>
    <col min="2565" max="2565" width="7.7109375" bestFit="1" customWidth="1"/>
    <col min="2566" max="2566" width="8.140625" bestFit="1" customWidth="1"/>
    <col min="2797" max="2797" width="2" customWidth="1"/>
    <col min="2798" max="2798" width="4" bestFit="1" customWidth="1"/>
    <col min="2799" max="2799" width="20.7109375" customWidth="1"/>
    <col min="2800" max="2800" width="15.140625" bestFit="1" customWidth="1"/>
    <col min="2801" max="2801" width="5.42578125" bestFit="1" customWidth="1"/>
    <col min="2802" max="2802" width="5.5703125" bestFit="1" customWidth="1"/>
    <col min="2803" max="2803" width="7.42578125" bestFit="1" customWidth="1"/>
    <col min="2804" max="2804" width="8.28515625" bestFit="1" customWidth="1"/>
    <col min="2805" max="2805" width="5.42578125" bestFit="1" customWidth="1"/>
    <col min="2806" max="2806" width="7.42578125" bestFit="1" customWidth="1"/>
    <col min="2807" max="2807" width="9.140625" bestFit="1" customWidth="1"/>
    <col min="2808" max="2809" width="10.28515625" bestFit="1" customWidth="1"/>
    <col min="2810" max="2810" width="11" customWidth="1"/>
    <col min="2811" max="2811" width="7" bestFit="1" customWidth="1"/>
    <col min="2812" max="2812" width="9" bestFit="1" customWidth="1"/>
    <col min="2813" max="2813" width="8.28515625" customWidth="1"/>
    <col min="2814" max="2814" width="6.7109375" bestFit="1" customWidth="1"/>
    <col min="2815" max="2815" width="9.42578125" bestFit="1" customWidth="1"/>
    <col min="2816" max="2816" width="4.7109375" bestFit="1" customWidth="1"/>
    <col min="2817" max="2817" width="5.42578125" bestFit="1" customWidth="1"/>
    <col min="2818" max="2818" width="6.42578125" bestFit="1" customWidth="1"/>
    <col min="2819" max="2819" width="6.28515625" bestFit="1" customWidth="1"/>
    <col min="2820" max="2820" width="7" bestFit="1" customWidth="1"/>
    <col min="2821" max="2821" width="7.7109375" bestFit="1" customWidth="1"/>
    <col min="2822" max="2822" width="8.140625" bestFit="1" customWidth="1"/>
    <col min="3053" max="3053" width="2" customWidth="1"/>
    <col min="3054" max="3054" width="4" bestFit="1" customWidth="1"/>
    <col min="3055" max="3055" width="20.7109375" customWidth="1"/>
    <col min="3056" max="3056" width="15.140625" bestFit="1" customWidth="1"/>
    <col min="3057" max="3057" width="5.42578125" bestFit="1" customWidth="1"/>
    <col min="3058" max="3058" width="5.5703125" bestFit="1" customWidth="1"/>
    <col min="3059" max="3059" width="7.42578125" bestFit="1" customWidth="1"/>
    <col min="3060" max="3060" width="8.28515625" bestFit="1" customWidth="1"/>
    <col min="3061" max="3061" width="5.42578125" bestFit="1" customWidth="1"/>
    <col min="3062" max="3062" width="7.42578125" bestFit="1" customWidth="1"/>
    <col min="3063" max="3063" width="9.140625" bestFit="1" customWidth="1"/>
    <col min="3064" max="3065" width="10.28515625" bestFit="1" customWidth="1"/>
    <col min="3066" max="3066" width="11" customWidth="1"/>
    <col min="3067" max="3067" width="7" bestFit="1" customWidth="1"/>
    <col min="3068" max="3068" width="9" bestFit="1" customWidth="1"/>
    <col min="3069" max="3069" width="8.28515625" customWidth="1"/>
    <col min="3070" max="3070" width="6.7109375" bestFit="1" customWidth="1"/>
    <col min="3071" max="3071" width="9.42578125" bestFit="1" customWidth="1"/>
    <col min="3072" max="3072" width="4.7109375" bestFit="1" customWidth="1"/>
    <col min="3073" max="3073" width="5.42578125" bestFit="1" customWidth="1"/>
    <col min="3074" max="3074" width="6.42578125" bestFit="1" customWidth="1"/>
    <col min="3075" max="3075" width="6.28515625" bestFit="1" customWidth="1"/>
    <col min="3076" max="3076" width="7" bestFit="1" customWidth="1"/>
    <col min="3077" max="3077" width="7.7109375" bestFit="1" customWidth="1"/>
    <col min="3078" max="3078" width="8.140625" bestFit="1" customWidth="1"/>
    <col min="3309" max="3309" width="2" customWidth="1"/>
    <col min="3310" max="3310" width="4" bestFit="1" customWidth="1"/>
    <col min="3311" max="3311" width="20.7109375" customWidth="1"/>
    <col min="3312" max="3312" width="15.140625" bestFit="1" customWidth="1"/>
    <col min="3313" max="3313" width="5.42578125" bestFit="1" customWidth="1"/>
    <col min="3314" max="3314" width="5.5703125" bestFit="1" customWidth="1"/>
    <col min="3315" max="3315" width="7.42578125" bestFit="1" customWidth="1"/>
    <col min="3316" max="3316" width="8.28515625" bestFit="1" customWidth="1"/>
    <col min="3317" max="3317" width="5.42578125" bestFit="1" customWidth="1"/>
    <col min="3318" max="3318" width="7.42578125" bestFit="1" customWidth="1"/>
    <col min="3319" max="3319" width="9.140625" bestFit="1" customWidth="1"/>
    <col min="3320" max="3321" width="10.28515625" bestFit="1" customWidth="1"/>
    <col min="3322" max="3322" width="11" customWidth="1"/>
    <col min="3323" max="3323" width="7" bestFit="1" customWidth="1"/>
    <col min="3324" max="3324" width="9" bestFit="1" customWidth="1"/>
    <col min="3325" max="3325" width="8.28515625" customWidth="1"/>
    <col min="3326" max="3326" width="6.7109375" bestFit="1" customWidth="1"/>
    <col min="3327" max="3327" width="9.42578125" bestFit="1" customWidth="1"/>
    <col min="3328" max="3328" width="4.7109375" bestFit="1" customWidth="1"/>
    <col min="3329" max="3329" width="5.42578125" bestFit="1" customWidth="1"/>
    <col min="3330" max="3330" width="6.42578125" bestFit="1" customWidth="1"/>
    <col min="3331" max="3331" width="6.28515625" bestFit="1" customWidth="1"/>
    <col min="3332" max="3332" width="7" bestFit="1" customWidth="1"/>
    <col min="3333" max="3333" width="7.7109375" bestFit="1" customWidth="1"/>
    <col min="3334" max="3334" width="8.140625" bestFit="1" customWidth="1"/>
    <col min="3565" max="3565" width="2" customWidth="1"/>
    <col min="3566" max="3566" width="4" bestFit="1" customWidth="1"/>
    <col min="3567" max="3567" width="20.7109375" customWidth="1"/>
    <col min="3568" max="3568" width="15.140625" bestFit="1" customWidth="1"/>
    <col min="3569" max="3569" width="5.42578125" bestFit="1" customWidth="1"/>
    <col min="3570" max="3570" width="5.5703125" bestFit="1" customWidth="1"/>
    <col min="3571" max="3571" width="7.42578125" bestFit="1" customWidth="1"/>
    <col min="3572" max="3572" width="8.28515625" bestFit="1" customWidth="1"/>
    <col min="3573" max="3573" width="5.42578125" bestFit="1" customWidth="1"/>
    <col min="3574" max="3574" width="7.42578125" bestFit="1" customWidth="1"/>
    <col min="3575" max="3575" width="9.140625" bestFit="1" customWidth="1"/>
    <col min="3576" max="3577" width="10.28515625" bestFit="1" customWidth="1"/>
    <col min="3578" max="3578" width="11" customWidth="1"/>
    <col min="3579" max="3579" width="7" bestFit="1" customWidth="1"/>
    <col min="3580" max="3580" width="9" bestFit="1" customWidth="1"/>
    <col min="3581" max="3581" width="8.28515625" customWidth="1"/>
    <col min="3582" max="3582" width="6.7109375" bestFit="1" customWidth="1"/>
    <col min="3583" max="3583" width="9.42578125" bestFit="1" customWidth="1"/>
    <col min="3584" max="3584" width="4.7109375" bestFit="1" customWidth="1"/>
    <col min="3585" max="3585" width="5.42578125" bestFit="1" customWidth="1"/>
    <col min="3586" max="3586" width="6.42578125" bestFit="1" customWidth="1"/>
    <col min="3587" max="3587" width="6.28515625" bestFit="1" customWidth="1"/>
    <col min="3588" max="3588" width="7" bestFit="1" customWidth="1"/>
    <col min="3589" max="3589" width="7.7109375" bestFit="1" customWidth="1"/>
    <col min="3590" max="3590" width="8.140625" bestFit="1" customWidth="1"/>
    <col min="3821" max="3821" width="2" customWidth="1"/>
    <col min="3822" max="3822" width="4" bestFit="1" customWidth="1"/>
    <col min="3823" max="3823" width="20.7109375" customWidth="1"/>
    <col min="3824" max="3824" width="15.140625" bestFit="1" customWidth="1"/>
    <col min="3825" max="3825" width="5.42578125" bestFit="1" customWidth="1"/>
    <col min="3826" max="3826" width="5.5703125" bestFit="1" customWidth="1"/>
    <col min="3827" max="3827" width="7.42578125" bestFit="1" customWidth="1"/>
    <col min="3828" max="3828" width="8.28515625" bestFit="1" customWidth="1"/>
    <col min="3829" max="3829" width="5.42578125" bestFit="1" customWidth="1"/>
    <col min="3830" max="3830" width="7.42578125" bestFit="1" customWidth="1"/>
    <col min="3831" max="3831" width="9.140625" bestFit="1" customWidth="1"/>
    <col min="3832" max="3833" width="10.28515625" bestFit="1" customWidth="1"/>
    <col min="3834" max="3834" width="11" customWidth="1"/>
    <col min="3835" max="3835" width="7" bestFit="1" customWidth="1"/>
    <col min="3836" max="3836" width="9" bestFit="1" customWidth="1"/>
    <col min="3837" max="3837" width="8.28515625" customWidth="1"/>
    <col min="3838" max="3838" width="6.7109375" bestFit="1" customWidth="1"/>
    <col min="3839" max="3839" width="9.42578125" bestFit="1" customWidth="1"/>
    <col min="3840" max="3840" width="4.7109375" bestFit="1" customWidth="1"/>
    <col min="3841" max="3841" width="5.42578125" bestFit="1" customWidth="1"/>
    <col min="3842" max="3842" width="6.42578125" bestFit="1" customWidth="1"/>
    <col min="3843" max="3843" width="6.28515625" bestFit="1" customWidth="1"/>
    <col min="3844" max="3844" width="7" bestFit="1" customWidth="1"/>
    <col min="3845" max="3845" width="7.7109375" bestFit="1" customWidth="1"/>
    <col min="3846" max="3846" width="8.140625" bestFit="1" customWidth="1"/>
    <col min="4077" max="4077" width="2" customWidth="1"/>
    <col min="4078" max="4078" width="4" bestFit="1" customWidth="1"/>
    <col min="4079" max="4079" width="20.7109375" customWidth="1"/>
    <col min="4080" max="4080" width="15.140625" bestFit="1" customWidth="1"/>
    <col min="4081" max="4081" width="5.42578125" bestFit="1" customWidth="1"/>
    <col min="4082" max="4082" width="5.5703125" bestFit="1" customWidth="1"/>
    <col min="4083" max="4083" width="7.42578125" bestFit="1" customWidth="1"/>
    <col min="4084" max="4084" width="8.28515625" bestFit="1" customWidth="1"/>
    <col min="4085" max="4085" width="5.42578125" bestFit="1" customWidth="1"/>
    <col min="4086" max="4086" width="7.42578125" bestFit="1" customWidth="1"/>
    <col min="4087" max="4087" width="9.140625" bestFit="1" customWidth="1"/>
    <col min="4088" max="4089" width="10.28515625" bestFit="1" customWidth="1"/>
    <col min="4090" max="4090" width="11" customWidth="1"/>
    <col min="4091" max="4091" width="7" bestFit="1" customWidth="1"/>
    <col min="4092" max="4092" width="9" bestFit="1" customWidth="1"/>
    <col min="4093" max="4093" width="8.28515625" customWidth="1"/>
    <col min="4094" max="4094" width="6.7109375" bestFit="1" customWidth="1"/>
    <col min="4095" max="4095" width="9.42578125" bestFit="1" customWidth="1"/>
    <col min="4096" max="4096" width="4.7109375" bestFit="1" customWidth="1"/>
    <col min="4097" max="4097" width="5.42578125" bestFit="1" customWidth="1"/>
    <col min="4098" max="4098" width="6.42578125" bestFit="1" customWidth="1"/>
    <col min="4099" max="4099" width="6.28515625" bestFit="1" customWidth="1"/>
    <col min="4100" max="4100" width="7" bestFit="1" customWidth="1"/>
    <col min="4101" max="4101" width="7.7109375" bestFit="1" customWidth="1"/>
    <col min="4102" max="4102" width="8.140625" bestFit="1" customWidth="1"/>
    <col min="4333" max="4333" width="2" customWidth="1"/>
    <col min="4334" max="4334" width="4" bestFit="1" customWidth="1"/>
    <col min="4335" max="4335" width="20.7109375" customWidth="1"/>
    <col min="4336" max="4336" width="15.140625" bestFit="1" customWidth="1"/>
    <col min="4337" max="4337" width="5.42578125" bestFit="1" customWidth="1"/>
    <col min="4338" max="4338" width="5.5703125" bestFit="1" customWidth="1"/>
    <col min="4339" max="4339" width="7.42578125" bestFit="1" customWidth="1"/>
    <col min="4340" max="4340" width="8.28515625" bestFit="1" customWidth="1"/>
    <col min="4341" max="4341" width="5.42578125" bestFit="1" customWidth="1"/>
    <col min="4342" max="4342" width="7.42578125" bestFit="1" customWidth="1"/>
    <col min="4343" max="4343" width="9.140625" bestFit="1" customWidth="1"/>
    <col min="4344" max="4345" width="10.28515625" bestFit="1" customWidth="1"/>
    <col min="4346" max="4346" width="11" customWidth="1"/>
    <col min="4347" max="4347" width="7" bestFit="1" customWidth="1"/>
    <col min="4348" max="4348" width="9" bestFit="1" customWidth="1"/>
    <col min="4349" max="4349" width="8.28515625" customWidth="1"/>
    <col min="4350" max="4350" width="6.7109375" bestFit="1" customWidth="1"/>
    <col min="4351" max="4351" width="9.42578125" bestFit="1" customWidth="1"/>
    <col min="4352" max="4352" width="4.7109375" bestFit="1" customWidth="1"/>
    <col min="4353" max="4353" width="5.42578125" bestFit="1" customWidth="1"/>
    <col min="4354" max="4354" width="6.42578125" bestFit="1" customWidth="1"/>
    <col min="4355" max="4355" width="6.28515625" bestFit="1" customWidth="1"/>
    <col min="4356" max="4356" width="7" bestFit="1" customWidth="1"/>
    <col min="4357" max="4357" width="7.7109375" bestFit="1" customWidth="1"/>
    <col min="4358" max="4358" width="8.140625" bestFit="1" customWidth="1"/>
    <col min="4589" max="4589" width="2" customWidth="1"/>
    <col min="4590" max="4590" width="4" bestFit="1" customWidth="1"/>
    <col min="4591" max="4591" width="20.7109375" customWidth="1"/>
    <col min="4592" max="4592" width="15.140625" bestFit="1" customWidth="1"/>
    <col min="4593" max="4593" width="5.42578125" bestFit="1" customWidth="1"/>
    <col min="4594" max="4594" width="5.5703125" bestFit="1" customWidth="1"/>
    <col min="4595" max="4595" width="7.42578125" bestFit="1" customWidth="1"/>
    <col min="4596" max="4596" width="8.28515625" bestFit="1" customWidth="1"/>
    <col min="4597" max="4597" width="5.42578125" bestFit="1" customWidth="1"/>
    <col min="4598" max="4598" width="7.42578125" bestFit="1" customWidth="1"/>
    <col min="4599" max="4599" width="9.140625" bestFit="1" customWidth="1"/>
    <col min="4600" max="4601" width="10.28515625" bestFit="1" customWidth="1"/>
    <col min="4602" max="4602" width="11" customWidth="1"/>
    <col min="4603" max="4603" width="7" bestFit="1" customWidth="1"/>
    <col min="4604" max="4604" width="9" bestFit="1" customWidth="1"/>
    <col min="4605" max="4605" width="8.28515625" customWidth="1"/>
    <col min="4606" max="4606" width="6.7109375" bestFit="1" customWidth="1"/>
    <col min="4607" max="4607" width="9.42578125" bestFit="1" customWidth="1"/>
    <col min="4608" max="4608" width="4.7109375" bestFit="1" customWidth="1"/>
    <col min="4609" max="4609" width="5.42578125" bestFit="1" customWidth="1"/>
    <col min="4610" max="4610" width="6.42578125" bestFit="1" customWidth="1"/>
    <col min="4611" max="4611" width="6.28515625" bestFit="1" customWidth="1"/>
    <col min="4612" max="4612" width="7" bestFit="1" customWidth="1"/>
    <col min="4613" max="4613" width="7.7109375" bestFit="1" customWidth="1"/>
    <col min="4614" max="4614" width="8.140625" bestFit="1" customWidth="1"/>
    <col min="4845" max="4845" width="2" customWidth="1"/>
    <col min="4846" max="4846" width="4" bestFit="1" customWidth="1"/>
    <col min="4847" max="4847" width="20.7109375" customWidth="1"/>
    <col min="4848" max="4848" width="15.140625" bestFit="1" customWidth="1"/>
    <col min="4849" max="4849" width="5.42578125" bestFit="1" customWidth="1"/>
    <col min="4850" max="4850" width="5.5703125" bestFit="1" customWidth="1"/>
    <col min="4851" max="4851" width="7.42578125" bestFit="1" customWidth="1"/>
    <col min="4852" max="4852" width="8.28515625" bestFit="1" customWidth="1"/>
    <col min="4853" max="4853" width="5.42578125" bestFit="1" customWidth="1"/>
    <col min="4854" max="4854" width="7.42578125" bestFit="1" customWidth="1"/>
    <col min="4855" max="4855" width="9.140625" bestFit="1" customWidth="1"/>
    <col min="4856" max="4857" width="10.28515625" bestFit="1" customWidth="1"/>
    <col min="4858" max="4858" width="11" customWidth="1"/>
    <col min="4859" max="4859" width="7" bestFit="1" customWidth="1"/>
    <col min="4860" max="4860" width="9" bestFit="1" customWidth="1"/>
    <col min="4861" max="4861" width="8.28515625" customWidth="1"/>
    <col min="4862" max="4862" width="6.7109375" bestFit="1" customWidth="1"/>
    <col min="4863" max="4863" width="9.42578125" bestFit="1" customWidth="1"/>
    <col min="4864" max="4864" width="4.7109375" bestFit="1" customWidth="1"/>
    <col min="4865" max="4865" width="5.42578125" bestFit="1" customWidth="1"/>
    <col min="4866" max="4866" width="6.42578125" bestFit="1" customWidth="1"/>
    <col min="4867" max="4867" width="6.28515625" bestFit="1" customWidth="1"/>
    <col min="4868" max="4868" width="7" bestFit="1" customWidth="1"/>
    <col min="4869" max="4869" width="7.7109375" bestFit="1" customWidth="1"/>
    <col min="4870" max="4870" width="8.140625" bestFit="1" customWidth="1"/>
    <col min="5101" max="5101" width="2" customWidth="1"/>
    <col min="5102" max="5102" width="4" bestFit="1" customWidth="1"/>
    <col min="5103" max="5103" width="20.7109375" customWidth="1"/>
    <col min="5104" max="5104" width="15.140625" bestFit="1" customWidth="1"/>
    <col min="5105" max="5105" width="5.42578125" bestFit="1" customWidth="1"/>
    <col min="5106" max="5106" width="5.5703125" bestFit="1" customWidth="1"/>
    <col min="5107" max="5107" width="7.42578125" bestFit="1" customWidth="1"/>
    <col min="5108" max="5108" width="8.28515625" bestFit="1" customWidth="1"/>
    <col min="5109" max="5109" width="5.42578125" bestFit="1" customWidth="1"/>
    <col min="5110" max="5110" width="7.42578125" bestFit="1" customWidth="1"/>
    <col min="5111" max="5111" width="9.140625" bestFit="1" customWidth="1"/>
    <col min="5112" max="5113" width="10.28515625" bestFit="1" customWidth="1"/>
    <col min="5114" max="5114" width="11" customWidth="1"/>
    <col min="5115" max="5115" width="7" bestFit="1" customWidth="1"/>
    <col min="5116" max="5116" width="9" bestFit="1" customWidth="1"/>
    <col min="5117" max="5117" width="8.28515625" customWidth="1"/>
    <col min="5118" max="5118" width="6.7109375" bestFit="1" customWidth="1"/>
    <col min="5119" max="5119" width="9.42578125" bestFit="1" customWidth="1"/>
    <col min="5120" max="5120" width="4.7109375" bestFit="1" customWidth="1"/>
    <col min="5121" max="5121" width="5.42578125" bestFit="1" customWidth="1"/>
    <col min="5122" max="5122" width="6.42578125" bestFit="1" customWidth="1"/>
    <col min="5123" max="5123" width="6.28515625" bestFit="1" customWidth="1"/>
    <col min="5124" max="5124" width="7" bestFit="1" customWidth="1"/>
    <col min="5125" max="5125" width="7.7109375" bestFit="1" customWidth="1"/>
    <col min="5126" max="5126" width="8.140625" bestFit="1" customWidth="1"/>
    <col min="5357" max="5357" width="2" customWidth="1"/>
    <col min="5358" max="5358" width="4" bestFit="1" customWidth="1"/>
    <col min="5359" max="5359" width="20.7109375" customWidth="1"/>
    <col min="5360" max="5360" width="15.140625" bestFit="1" customWidth="1"/>
    <col min="5361" max="5361" width="5.42578125" bestFit="1" customWidth="1"/>
    <col min="5362" max="5362" width="5.5703125" bestFit="1" customWidth="1"/>
    <col min="5363" max="5363" width="7.42578125" bestFit="1" customWidth="1"/>
    <col min="5364" max="5364" width="8.28515625" bestFit="1" customWidth="1"/>
    <col min="5365" max="5365" width="5.42578125" bestFit="1" customWidth="1"/>
    <col min="5366" max="5366" width="7.42578125" bestFit="1" customWidth="1"/>
    <col min="5367" max="5367" width="9.140625" bestFit="1" customWidth="1"/>
    <col min="5368" max="5369" width="10.28515625" bestFit="1" customWidth="1"/>
    <col min="5370" max="5370" width="11" customWidth="1"/>
    <col min="5371" max="5371" width="7" bestFit="1" customWidth="1"/>
    <col min="5372" max="5372" width="9" bestFit="1" customWidth="1"/>
    <col min="5373" max="5373" width="8.28515625" customWidth="1"/>
    <col min="5374" max="5374" width="6.7109375" bestFit="1" customWidth="1"/>
    <col min="5375" max="5375" width="9.42578125" bestFit="1" customWidth="1"/>
    <col min="5376" max="5376" width="4.7109375" bestFit="1" customWidth="1"/>
    <col min="5377" max="5377" width="5.42578125" bestFit="1" customWidth="1"/>
    <col min="5378" max="5378" width="6.42578125" bestFit="1" customWidth="1"/>
    <col min="5379" max="5379" width="6.28515625" bestFit="1" customWidth="1"/>
    <col min="5380" max="5380" width="7" bestFit="1" customWidth="1"/>
    <col min="5381" max="5381" width="7.7109375" bestFit="1" customWidth="1"/>
    <col min="5382" max="5382" width="8.140625" bestFit="1" customWidth="1"/>
    <col min="5613" max="5613" width="2" customWidth="1"/>
    <col min="5614" max="5614" width="4" bestFit="1" customWidth="1"/>
    <col min="5615" max="5615" width="20.7109375" customWidth="1"/>
    <col min="5616" max="5616" width="15.140625" bestFit="1" customWidth="1"/>
    <col min="5617" max="5617" width="5.42578125" bestFit="1" customWidth="1"/>
    <col min="5618" max="5618" width="5.5703125" bestFit="1" customWidth="1"/>
    <col min="5619" max="5619" width="7.42578125" bestFit="1" customWidth="1"/>
    <col min="5620" max="5620" width="8.28515625" bestFit="1" customWidth="1"/>
    <col min="5621" max="5621" width="5.42578125" bestFit="1" customWidth="1"/>
    <col min="5622" max="5622" width="7.42578125" bestFit="1" customWidth="1"/>
    <col min="5623" max="5623" width="9.140625" bestFit="1" customWidth="1"/>
    <col min="5624" max="5625" width="10.28515625" bestFit="1" customWidth="1"/>
    <col min="5626" max="5626" width="11" customWidth="1"/>
    <col min="5627" max="5627" width="7" bestFit="1" customWidth="1"/>
    <col min="5628" max="5628" width="9" bestFit="1" customWidth="1"/>
    <col min="5629" max="5629" width="8.28515625" customWidth="1"/>
    <col min="5630" max="5630" width="6.7109375" bestFit="1" customWidth="1"/>
    <col min="5631" max="5631" width="9.42578125" bestFit="1" customWidth="1"/>
    <col min="5632" max="5632" width="4.7109375" bestFit="1" customWidth="1"/>
    <col min="5633" max="5633" width="5.42578125" bestFit="1" customWidth="1"/>
    <col min="5634" max="5634" width="6.42578125" bestFit="1" customWidth="1"/>
    <col min="5635" max="5635" width="6.28515625" bestFit="1" customWidth="1"/>
    <col min="5636" max="5636" width="7" bestFit="1" customWidth="1"/>
    <col min="5637" max="5637" width="7.7109375" bestFit="1" customWidth="1"/>
    <col min="5638" max="5638" width="8.140625" bestFit="1" customWidth="1"/>
    <col min="5869" max="5869" width="2" customWidth="1"/>
    <col min="5870" max="5870" width="4" bestFit="1" customWidth="1"/>
    <col min="5871" max="5871" width="20.7109375" customWidth="1"/>
    <col min="5872" max="5872" width="15.140625" bestFit="1" customWidth="1"/>
    <col min="5873" max="5873" width="5.42578125" bestFit="1" customWidth="1"/>
    <col min="5874" max="5874" width="5.5703125" bestFit="1" customWidth="1"/>
    <col min="5875" max="5875" width="7.42578125" bestFit="1" customWidth="1"/>
    <col min="5876" max="5876" width="8.28515625" bestFit="1" customWidth="1"/>
    <col min="5877" max="5877" width="5.42578125" bestFit="1" customWidth="1"/>
    <col min="5878" max="5878" width="7.42578125" bestFit="1" customWidth="1"/>
    <col min="5879" max="5879" width="9.140625" bestFit="1" customWidth="1"/>
    <col min="5880" max="5881" width="10.28515625" bestFit="1" customWidth="1"/>
    <col min="5882" max="5882" width="11" customWidth="1"/>
    <col min="5883" max="5883" width="7" bestFit="1" customWidth="1"/>
    <col min="5884" max="5884" width="9" bestFit="1" customWidth="1"/>
    <col min="5885" max="5885" width="8.28515625" customWidth="1"/>
    <col min="5886" max="5886" width="6.7109375" bestFit="1" customWidth="1"/>
    <col min="5887" max="5887" width="9.42578125" bestFit="1" customWidth="1"/>
    <col min="5888" max="5888" width="4.7109375" bestFit="1" customWidth="1"/>
    <col min="5889" max="5889" width="5.42578125" bestFit="1" customWidth="1"/>
    <col min="5890" max="5890" width="6.42578125" bestFit="1" customWidth="1"/>
    <col min="5891" max="5891" width="6.28515625" bestFit="1" customWidth="1"/>
    <col min="5892" max="5892" width="7" bestFit="1" customWidth="1"/>
    <col min="5893" max="5893" width="7.7109375" bestFit="1" customWidth="1"/>
    <col min="5894" max="5894" width="8.140625" bestFit="1" customWidth="1"/>
    <col min="6125" max="6125" width="2" customWidth="1"/>
    <col min="6126" max="6126" width="4" bestFit="1" customWidth="1"/>
    <col min="6127" max="6127" width="20.7109375" customWidth="1"/>
    <col min="6128" max="6128" width="15.140625" bestFit="1" customWidth="1"/>
    <col min="6129" max="6129" width="5.42578125" bestFit="1" customWidth="1"/>
    <col min="6130" max="6130" width="5.5703125" bestFit="1" customWidth="1"/>
    <col min="6131" max="6131" width="7.42578125" bestFit="1" customWidth="1"/>
    <col min="6132" max="6132" width="8.28515625" bestFit="1" customWidth="1"/>
    <col min="6133" max="6133" width="5.42578125" bestFit="1" customWidth="1"/>
    <col min="6134" max="6134" width="7.42578125" bestFit="1" customWidth="1"/>
    <col min="6135" max="6135" width="9.140625" bestFit="1" customWidth="1"/>
    <col min="6136" max="6137" width="10.28515625" bestFit="1" customWidth="1"/>
    <col min="6138" max="6138" width="11" customWidth="1"/>
    <col min="6139" max="6139" width="7" bestFit="1" customWidth="1"/>
    <col min="6140" max="6140" width="9" bestFit="1" customWidth="1"/>
    <col min="6141" max="6141" width="8.28515625" customWidth="1"/>
    <col min="6142" max="6142" width="6.7109375" bestFit="1" customWidth="1"/>
    <col min="6143" max="6143" width="9.42578125" bestFit="1" customWidth="1"/>
    <col min="6144" max="6144" width="4.7109375" bestFit="1" customWidth="1"/>
    <col min="6145" max="6145" width="5.42578125" bestFit="1" customWidth="1"/>
    <col min="6146" max="6146" width="6.42578125" bestFit="1" customWidth="1"/>
    <col min="6147" max="6147" width="6.28515625" bestFit="1" customWidth="1"/>
    <col min="6148" max="6148" width="7" bestFit="1" customWidth="1"/>
    <col min="6149" max="6149" width="7.7109375" bestFit="1" customWidth="1"/>
    <col min="6150" max="6150" width="8.140625" bestFit="1" customWidth="1"/>
    <col min="6381" max="6381" width="2" customWidth="1"/>
    <col min="6382" max="6382" width="4" bestFit="1" customWidth="1"/>
    <col min="6383" max="6383" width="20.7109375" customWidth="1"/>
    <col min="6384" max="6384" width="15.140625" bestFit="1" customWidth="1"/>
    <col min="6385" max="6385" width="5.42578125" bestFit="1" customWidth="1"/>
    <col min="6386" max="6386" width="5.5703125" bestFit="1" customWidth="1"/>
    <col min="6387" max="6387" width="7.42578125" bestFit="1" customWidth="1"/>
    <col min="6388" max="6388" width="8.28515625" bestFit="1" customWidth="1"/>
    <col min="6389" max="6389" width="5.42578125" bestFit="1" customWidth="1"/>
    <col min="6390" max="6390" width="7.42578125" bestFit="1" customWidth="1"/>
    <col min="6391" max="6391" width="9.140625" bestFit="1" customWidth="1"/>
    <col min="6392" max="6393" width="10.28515625" bestFit="1" customWidth="1"/>
    <col min="6394" max="6394" width="11" customWidth="1"/>
    <col min="6395" max="6395" width="7" bestFit="1" customWidth="1"/>
    <col min="6396" max="6396" width="9" bestFit="1" customWidth="1"/>
    <col min="6397" max="6397" width="8.28515625" customWidth="1"/>
    <col min="6398" max="6398" width="6.7109375" bestFit="1" customWidth="1"/>
    <col min="6399" max="6399" width="9.42578125" bestFit="1" customWidth="1"/>
    <col min="6400" max="6400" width="4.7109375" bestFit="1" customWidth="1"/>
    <col min="6401" max="6401" width="5.42578125" bestFit="1" customWidth="1"/>
    <col min="6402" max="6402" width="6.42578125" bestFit="1" customWidth="1"/>
    <col min="6403" max="6403" width="6.28515625" bestFit="1" customWidth="1"/>
    <col min="6404" max="6404" width="7" bestFit="1" customWidth="1"/>
    <col min="6405" max="6405" width="7.7109375" bestFit="1" customWidth="1"/>
    <col min="6406" max="6406" width="8.140625" bestFit="1" customWidth="1"/>
    <col min="6637" max="6637" width="2" customWidth="1"/>
    <col min="6638" max="6638" width="4" bestFit="1" customWidth="1"/>
    <col min="6639" max="6639" width="20.7109375" customWidth="1"/>
    <col min="6640" max="6640" width="15.140625" bestFit="1" customWidth="1"/>
    <col min="6641" max="6641" width="5.42578125" bestFit="1" customWidth="1"/>
    <col min="6642" max="6642" width="5.5703125" bestFit="1" customWidth="1"/>
    <col min="6643" max="6643" width="7.42578125" bestFit="1" customWidth="1"/>
    <col min="6644" max="6644" width="8.28515625" bestFit="1" customWidth="1"/>
    <col min="6645" max="6645" width="5.42578125" bestFit="1" customWidth="1"/>
    <col min="6646" max="6646" width="7.42578125" bestFit="1" customWidth="1"/>
    <col min="6647" max="6647" width="9.140625" bestFit="1" customWidth="1"/>
    <col min="6648" max="6649" width="10.28515625" bestFit="1" customWidth="1"/>
    <col min="6650" max="6650" width="11" customWidth="1"/>
    <col min="6651" max="6651" width="7" bestFit="1" customWidth="1"/>
    <col min="6652" max="6652" width="9" bestFit="1" customWidth="1"/>
    <col min="6653" max="6653" width="8.28515625" customWidth="1"/>
    <col min="6654" max="6654" width="6.7109375" bestFit="1" customWidth="1"/>
    <col min="6655" max="6655" width="9.42578125" bestFit="1" customWidth="1"/>
    <col min="6656" max="6656" width="4.7109375" bestFit="1" customWidth="1"/>
    <col min="6657" max="6657" width="5.42578125" bestFit="1" customWidth="1"/>
    <col min="6658" max="6658" width="6.42578125" bestFit="1" customWidth="1"/>
    <col min="6659" max="6659" width="6.28515625" bestFit="1" customWidth="1"/>
    <col min="6660" max="6660" width="7" bestFit="1" customWidth="1"/>
    <col min="6661" max="6661" width="7.7109375" bestFit="1" customWidth="1"/>
    <col min="6662" max="6662" width="8.140625" bestFit="1" customWidth="1"/>
    <col min="6893" max="6893" width="2" customWidth="1"/>
    <col min="6894" max="6894" width="4" bestFit="1" customWidth="1"/>
    <col min="6895" max="6895" width="20.7109375" customWidth="1"/>
    <col min="6896" max="6896" width="15.140625" bestFit="1" customWidth="1"/>
    <col min="6897" max="6897" width="5.42578125" bestFit="1" customWidth="1"/>
    <col min="6898" max="6898" width="5.5703125" bestFit="1" customWidth="1"/>
    <col min="6899" max="6899" width="7.42578125" bestFit="1" customWidth="1"/>
    <col min="6900" max="6900" width="8.28515625" bestFit="1" customWidth="1"/>
    <col min="6901" max="6901" width="5.42578125" bestFit="1" customWidth="1"/>
    <col min="6902" max="6902" width="7.42578125" bestFit="1" customWidth="1"/>
    <col min="6903" max="6903" width="9.140625" bestFit="1" customWidth="1"/>
    <col min="6904" max="6905" width="10.28515625" bestFit="1" customWidth="1"/>
    <col min="6906" max="6906" width="11" customWidth="1"/>
    <col min="6907" max="6907" width="7" bestFit="1" customWidth="1"/>
    <col min="6908" max="6908" width="9" bestFit="1" customWidth="1"/>
    <col min="6909" max="6909" width="8.28515625" customWidth="1"/>
    <col min="6910" max="6910" width="6.7109375" bestFit="1" customWidth="1"/>
    <col min="6911" max="6911" width="9.42578125" bestFit="1" customWidth="1"/>
    <col min="6912" max="6912" width="4.7109375" bestFit="1" customWidth="1"/>
    <col min="6913" max="6913" width="5.42578125" bestFit="1" customWidth="1"/>
    <col min="6914" max="6914" width="6.42578125" bestFit="1" customWidth="1"/>
    <col min="6915" max="6915" width="6.28515625" bestFit="1" customWidth="1"/>
    <col min="6916" max="6916" width="7" bestFit="1" customWidth="1"/>
    <col min="6917" max="6917" width="7.7109375" bestFit="1" customWidth="1"/>
    <col min="6918" max="6918" width="8.140625" bestFit="1" customWidth="1"/>
    <col min="7149" max="7149" width="2" customWidth="1"/>
    <col min="7150" max="7150" width="4" bestFit="1" customWidth="1"/>
    <col min="7151" max="7151" width="20.7109375" customWidth="1"/>
    <col min="7152" max="7152" width="15.140625" bestFit="1" customWidth="1"/>
    <col min="7153" max="7153" width="5.42578125" bestFit="1" customWidth="1"/>
    <col min="7154" max="7154" width="5.5703125" bestFit="1" customWidth="1"/>
    <col min="7155" max="7155" width="7.42578125" bestFit="1" customWidth="1"/>
    <col min="7156" max="7156" width="8.28515625" bestFit="1" customWidth="1"/>
    <col min="7157" max="7157" width="5.42578125" bestFit="1" customWidth="1"/>
    <col min="7158" max="7158" width="7.42578125" bestFit="1" customWidth="1"/>
    <col min="7159" max="7159" width="9.140625" bestFit="1" customWidth="1"/>
    <col min="7160" max="7161" width="10.28515625" bestFit="1" customWidth="1"/>
    <col min="7162" max="7162" width="11" customWidth="1"/>
    <col min="7163" max="7163" width="7" bestFit="1" customWidth="1"/>
    <col min="7164" max="7164" width="9" bestFit="1" customWidth="1"/>
    <col min="7165" max="7165" width="8.28515625" customWidth="1"/>
    <col min="7166" max="7166" width="6.7109375" bestFit="1" customWidth="1"/>
    <col min="7167" max="7167" width="9.42578125" bestFit="1" customWidth="1"/>
    <col min="7168" max="7168" width="4.7109375" bestFit="1" customWidth="1"/>
    <col min="7169" max="7169" width="5.42578125" bestFit="1" customWidth="1"/>
    <col min="7170" max="7170" width="6.42578125" bestFit="1" customWidth="1"/>
    <col min="7171" max="7171" width="6.28515625" bestFit="1" customWidth="1"/>
    <col min="7172" max="7172" width="7" bestFit="1" customWidth="1"/>
    <col min="7173" max="7173" width="7.7109375" bestFit="1" customWidth="1"/>
    <col min="7174" max="7174" width="8.140625" bestFit="1" customWidth="1"/>
    <col min="7405" max="7405" width="2" customWidth="1"/>
    <col min="7406" max="7406" width="4" bestFit="1" customWidth="1"/>
    <col min="7407" max="7407" width="20.7109375" customWidth="1"/>
    <col min="7408" max="7408" width="15.140625" bestFit="1" customWidth="1"/>
    <col min="7409" max="7409" width="5.42578125" bestFit="1" customWidth="1"/>
    <col min="7410" max="7410" width="5.5703125" bestFit="1" customWidth="1"/>
    <col min="7411" max="7411" width="7.42578125" bestFit="1" customWidth="1"/>
    <col min="7412" max="7412" width="8.28515625" bestFit="1" customWidth="1"/>
    <col min="7413" max="7413" width="5.42578125" bestFit="1" customWidth="1"/>
    <col min="7414" max="7414" width="7.42578125" bestFit="1" customWidth="1"/>
    <col min="7415" max="7415" width="9.140625" bestFit="1" customWidth="1"/>
    <col min="7416" max="7417" width="10.28515625" bestFit="1" customWidth="1"/>
    <col min="7418" max="7418" width="11" customWidth="1"/>
    <col min="7419" max="7419" width="7" bestFit="1" customWidth="1"/>
    <col min="7420" max="7420" width="9" bestFit="1" customWidth="1"/>
    <col min="7421" max="7421" width="8.28515625" customWidth="1"/>
    <col min="7422" max="7422" width="6.7109375" bestFit="1" customWidth="1"/>
    <col min="7423" max="7423" width="9.42578125" bestFit="1" customWidth="1"/>
    <col min="7424" max="7424" width="4.7109375" bestFit="1" customWidth="1"/>
    <col min="7425" max="7425" width="5.42578125" bestFit="1" customWidth="1"/>
    <col min="7426" max="7426" width="6.42578125" bestFit="1" customWidth="1"/>
    <col min="7427" max="7427" width="6.28515625" bestFit="1" customWidth="1"/>
    <col min="7428" max="7428" width="7" bestFit="1" customWidth="1"/>
    <col min="7429" max="7429" width="7.7109375" bestFit="1" customWidth="1"/>
    <col min="7430" max="7430" width="8.140625" bestFit="1" customWidth="1"/>
    <col min="7661" max="7661" width="2" customWidth="1"/>
    <col min="7662" max="7662" width="4" bestFit="1" customWidth="1"/>
    <col min="7663" max="7663" width="20.7109375" customWidth="1"/>
    <col min="7664" max="7664" width="15.140625" bestFit="1" customWidth="1"/>
    <col min="7665" max="7665" width="5.42578125" bestFit="1" customWidth="1"/>
    <col min="7666" max="7666" width="5.5703125" bestFit="1" customWidth="1"/>
    <col min="7667" max="7667" width="7.42578125" bestFit="1" customWidth="1"/>
    <col min="7668" max="7668" width="8.28515625" bestFit="1" customWidth="1"/>
    <col min="7669" max="7669" width="5.42578125" bestFit="1" customWidth="1"/>
    <col min="7670" max="7670" width="7.42578125" bestFit="1" customWidth="1"/>
    <col min="7671" max="7671" width="9.140625" bestFit="1" customWidth="1"/>
    <col min="7672" max="7673" width="10.28515625" bestFit="1" customWidth="1"/>
    <col min="7674" max="7674" width="11" customWidth="1"/>
    <col min="7675" max="7675" width="7" bestFit="1" customWidth="1"/>
    <col min="7676" max="7676" width="9" bestFit="1" customWidth="1"/>
    <col min="7677" max="7677" width="8.28515625" customWidth="1"/>
    <col min="7678" max="7678" width="6.7109375" bestFit="1" customWidth="1"/>
    <col min="7679" max="7679" width="9.42578125" bestFit="1" customWidth="1"/>
    <col min="7680" max="7680" width="4.7109375" bestFit="1" customWidth="1"/>
    <col min="7681" max="7681" width="5.42578125" bestFit="1" customWidth="1"/>
    <col min="7682" max="7682" width="6.42578125" bestFit="1" customWidth="1"/>
    <col min="7683" max="7683" width="6.28515625" bestFit="1" customWidth="1"/>
    <col min="7684" max="7684" width="7" bestFit="1" customWidth="1"/>
    <col min="7685" max="7685" width="7.7109375" bestFit="1" customWidth="1"/>
    <col min="7686" max="7686" width="8.140625" bestFit="1" customWidth="1"/>
    <col min="7917" max="7917" width="2" customWidth="1"/>
    <col min="7918" max="7918" width="4" bestFit="1" customWidth="1"/>
    <col min="7919" max="7919" width="20.7109375" customWidth="1"/>
    <col min="7920" max="7920" width="15.140625" bestFit="1" customWidth="1"/>
    <col min="7921" max="7921" width="5.42578125" bestFit="1" customWidth="1"/>
    <col min="7922" max="7922" width="5.5703125" bestFit="1" customWidth="1"/>
    <col min="7923" max="7923" width="7.42578125" bestFit="1" customWidth="1"/>
    <col min="7924" max="7924" width="8.28515625" bestFit="1" customWidth="1"/>
    <col min="7925" max="7925" width="5.42578125" bestFit="1" customWidth="1"/>
    <col min="7926" max="7926" width="7.42578125" bestFit="1" customWidth="1"/>
    <col min="7927" max="7927" width="9.140625" bestFit="1" customWidth="1"/>
    <col min="7928" max="7929" width="10.28515625" bestFit="1" customWidth="1"/>
    <col min="7930" max="7930" width="11" customWidth="1"/>
    <col min="7931" max="7931" width="7" bestFit="1" customWidth="1"/>
    <col min="7932" max="7932" width="9" bestFit="1" customWidth="1"/>
    <col min="7933" max="7933" width="8.28515625" customWidth="1"/>
    <col min="7934" max="7934" width="6.7109375" bestFit="1" customWidth="1"/>
    <col min="7935" max="7935" width="9.42578125" bestFit="1" customWidth="1"/>
    <col min="7936" max="7936" width="4.7109375" bestFit="1" customWidth="1"/>
    <col min="7937" max="7937" width="5.42578125" bestFit="1" customWidth="1"/>
    <col min="7938" max="7938" width="6.42578125" bestFit="1" customWidth="1"/>
    <col min="7939" max="7939" width="6.28515625" bestFit="1" customWidth="1"/>
    <col min="7940" max="7940" width="7" bestFit="1" customWidth="1"/>
    <col min="7941" max="7941" width="7.7109375" bestFit="1" customWidth="1"/>
    <col min="7942" max="7942" width="8.140625" bestFit="1" customWidth="1"/>
    <col min="8173" max="8173" width="2" customWidth="1"/>
    <col min="8174" max="8174" width="4" bestFit="1" customWidth="1"/>
    <col min="8175" max="8175" width="20.7109375" customWidth="1"/>
    <col min="8176" max="8176" width="15.140625" bestFit="1" customWidth="1"/>
    <col min="8177" max="8177" width="5.42578125" bestFit="1" customWidth="1"/>
    <col min="8178" max="8178" width="5.5703125" bestFit="1" customWidth="1"/>
    <col min="8179" max="8179" width="7.42578125" bestFit="1" customWidth="1"/>
    <col min="8180" max="8180" width="8.28515625" bestFit="1" customWidth="1"/>
    <col min="8181" max="8181" width="5.42578125" bestFit="1" customWidth="1"/>
    <col min="8182" max="8182" width="7.42578125" bestFit="1" customWidth="1"/>
    <col min="8183" max="8183" width="9.140625" bestFit="1" customWidth="1"/>
    <col min="8184" max="8185" width="10.28515625" bestFit="1" customWidth="1"/>
    <col min="8186" max="8186" width="11" customWidth="1"/>
    <col min="8187" max="8187" width="7" bestFit="1" customWidth="1"/>
    <col min="8188" max="8188" width="9" bestFit="1" customWidth="1"/>
    <col min="8189" max="8189" width="8.28515625" customWidth="1"/>
    <col min="8190" max="8190" width="6.7109375" bestFit="1" customWidth="1"/>
    <col min="8191" max="8191" width="9.42578125" bestFit="1" customWidth="1"/>
    <col min="8192" max="8192" width="4.7109375" bestFit="1" customWidth="1"/>
    <col min="8193" max="8193" width="5.42578125" bestFit="1" customWidth="1"/>
    <col min="8194" max="8194" width="6.42578125" bestFit="1" customWidth="1"/>
    <col min="8195" max="8195" width="6.28515625" bestFit="1" customWidth="1"/>
    <col min="8196" max="8196" width="7" bestFit="1" customWidth="1"/>
    <col min="8197" max="8197" width="7.7109375" bestFit="1" customWidth="1"/>
    <col min="8198" max="8198" width="8.140625" bestFit="1" customWidth="1"/>
    <col min="8429" max="8429" width="2" customWidth="1"/>
    <col min="8430" max="8430" width="4" bestFit="1" customWidth="1"/>
    <col min="8431" max="8431" width="20.7109375" customWidth="1"/>
    <col min="8432" max="8432" width="15.140625" bestFit="1" customWidth="1"/>
    <col min="8433" max="8433" width="5.42578125" bestFit="1" customWidth="1"/>
    <col min="8434" max="8434" width="5.5703125" bestFit="1" customWidth="1"/>
    <col min="8435" max="8435" width="7.42578125" bestFit="1" customWidth="1"/>
    <col min="8436" max="8436" width="8.28515625" bestFit="1" customWidth="1"/>
    <col min="8437" max="8437" width="5.42578125" bestFit="1" customWidth="1"/>
    <col min="8438" max="8438" width="7.42578125" bestFit="1" customWidth="1"/>
    <col min="8439" max="8439" width="9.140625" bestFit="1" customWidth="1"/>
    <col min="8440" max="8441" width="10.28515625" bestFit="1" customWidth="1"/>
    <col min="8442" max="8442" width="11" customWidth="1"/>
    <col min="8443" max="8443" width="7" bestFit="1" customWidth="1"/>
    <col min="8444" max="8444" width="9" bestFit="1" customWidth="1"/>
    <col min="8445" max="8445" width="8.28515625" customWidth="1"/>
    <col min="8446" max="8446" width="6.7109375" bestFit="1" customWidth="1"/>
    <col min="8447" max="8447" width="9.42578125" bestFit="1" customWidth="1"/>
    <col min="8448" max="8448" width="4.7109375" bestFit="1" customWidth="1"/>
    <col min="8449" max="8449" width="5.42578125" bestFit="1" customWidth="1"/>
    <col min="8450" max="8450" width="6.42578125" bestFit="1" customWidth="1"/>
    <col min="8451" max="8451" width="6.28515625" bestFit="1" customWidth="1"/>
    <col min="8452" max="8452" width="7" bestFit="1" customWidth="1"/>
    <col min="8453" max="8453" width="7.7109375" bestFit="1" customWidth="1"/>
    <col min="8454" max="8454" width="8.140625" bestFit="1" customWidth="1"/>
    <col min="8685" max="8685" width="2" customWidth="1"/>
    <col min="8686" max="8686" width="4" bestFit="1" customWidth="1"/>
    <col min="8687" max="8687" width="20.7109375" customWidth="1"/>
    <col min="8688" max="8688" width="15.140625" bestFit="1" customWidth="1"/>
    <col min="8689" max="8689" width="5.42578125" bestFit="1" customWidth="1"/>
    <col min="8690" max="8690" width="5.5703125" bestFit="1" customWidth="1"/>
    <col min="8691" max="8691" width="7.42578125" bestFit="1" customWidth="1"/>
    <col min="8692" max="8692" width="8.28515625" bestFit="1" customWidth="1"/>
    <col min="8693" max="8693" width="5.42578125" bestFit="1" customWidth="1"/>
    <col min="8694" max="8694" width="7.42578125" bestFit="1" customWidth="1"/>
    <col min="8695" max="8695" width="9.140625" bestFit="1" customWidth="1"/>
    <col min="8696" max="8697" width="10.28515625" bestFit="1" customWidth="1"/>
    <col min="8698" max="8698" width="11" customWidth="1"/>
    <col min="8699" max="8699" width="7" bestFit="1" customWidth="1"/>
    <col min="8700" max="8700" width="9" bestFit="1" customWidth="1"/>
    <col min="8701" max="8701" width="8.28515625" customWidth="1"/>
    <col min="8702" max="8702" width="6.7109375" bestFit="1" customWidth="1"/>
    <col min="8703" max="8703" width="9.42578125" bestFit="1" customWidth="1"/>
    <col min="8704" max="8704" width="4.7109375" bestFit="1" customWidth="1"/>
    <col min="8705" max="8705" width="5.42578125" bestFit="1" customWidth="1"/>
    <col min="8706" max="8706" width="6.42578125" bestFit="1" customWidth="1"/>
    <col min="8707" max="8707" width="6.28515625" bestFit="1" customWidth="1"/>
    <col min="8708" max="8708" width="7" bestFit="1" customWidth="1"/>
    <col min="8709" max="8709" width="7.7109375" bestFit="1" customWidth="1"/>
    <col min="8710" max="8710" width="8.140625" bestFit="1" customWidth="1"/>
    <col min="8941" max="8941" width="2" customWidth="1"/>
    <col min="8942" max="8942" width="4" bestFit="1" customWidth="1"/>
    <col min="8943" max="8943" width="20.7109375" customWidth="1"/>
    <col min="8944" max="8944" width="15.140625" bestFit="1" customWidth="1"/>
    <col min="8945" max="8945" width="5.42578125" bestFit="1" customWidth="1"/>
    <col min="8946" max="8946" width="5.5703125" bestFit="1" customWidth="1"/>
    <col min="8947" max="8947" width="7.42578125" bestFit="1" customWidth="1"/>
    <col min="8948" max="8948" width="8.28515625" bestFit="1" customWidth="1"/>
    <col min="8949" max="8949" width="5.42578125" bestFit="1" customWidth="1"/>
    <col min="8950" max="8950" width="7.42578125" bestFit="1" customWidth="1"/>
    <col min="8951" max="8951" width="9.140625" bestFit="1" customWidth="1"/>
    <col min="8952" max="8953" width="10.28515625" bestFit="1" customWidth="1"/>
    <col min="8954" max="8954" width="11" customWidth="1"/>
    <col min="8955" max="8955" width="7" bestFit="1" customWidth="1"/>
    <col min="8956" max="8956" width="9" bestFit="1" customWidth="1"/>
    <col min="8957" max="8957" width="8.28515625" customWidth="1"/>
    <col min="8958" max="8958" width="6.7109375" bestFit="1" customWidth="1"/>
    <col min="8959" max="8959" width="9.42578125" bestFit="1" customWidth="1"/>
    <col min="8960" max="8960" width="4.7109375" bestFit="1" customWidth="1"/>
    <col min="8961" max="8961" width="5.42578125" bestFit="1" customWidth="1"/>
    <col min="8962" max="8962" width="6.42578125" bestFit="1" customWidth="1"/>
    <col min="8963" max="8963" width="6.28515625" bestFit="1" customWidth="1"/>
    <col min="8964" max="8964" width="7" bestFit="1" customWidth="1"/>
    <col min="8965" max="8965" width="7.7109375" bestFit="1" customWidth="1"/>
    <col min="8966" max="8966" width="8.140625" bestFit="1" customWidth="1"/>
    <col min="9197" max="9197" width="2" customWidth="1"/>
    <col min="9198" max="9198" width="4" bestFit="1" customWidth="1"/>
    <col min="9199" max="9199" width="20.7109375" customWidth="1"/>
    <col min="9200" max="9200" width="15.140625" bestFit="1" customWidth="1"/>
    <col min="9201" max="9201" width="5.42578125" bestFit="1" customWidth="1"/>
    <col min="9202" max="9202" width="5.5703125" bestFit="1" customWidth="1"/>
    <col min="9203" max="9203" width="7.42578125" bestFit="1" customWidth="1"/>
    <col min="9204" max="9204" width="8.28515625" bestFit="1" customWidth="1"/>
    <col min="9205" max="9205" width="5.42578125" bestFit="1" customWidth="1"/>
    <col min="9206" max="9206" width="7.42578125" bestFit="1" customWidth="1"/>
    <col min="9207" max="9207" width="9.140625" bestFit="1" customWidth="1"/>
    <col min="9208" max="9209" width="10.28515625" bestFit="1" customWidth="1"/>
    <col min="9210" max="9210" width="11" customWidth="1"/>
    <col min="9211" max="9211" width="7" bestFit="1" customWidth="1"/>
    <col min="9212" max="9212" width="9" bestFit="1" customWidth="1"/>
    <col min="9213" max="9213" width="8.28515625" customWidth="1"/>
    <col min="9214" max="9214" width="6.7109375" bestFit="1" customWidth="1"/>
    <col min="9215" max="9215" width="9.42578125" bestFit="1" customWidth="1"/>
    <col min="9216" max="9216" width="4.7109375" bestFit="1" customWidth="1"/>
    <col min="9217" max="9217" width="5.42578125" bestFit="1" customWidth="1"/>
    <col min="9218" max="9218" width="6.42578125" bestFit="1" customWidth="1"/>
    <col min="9219" max="9219" width="6.28515625" bestFit="1" customWidth="1"/>
    <col min="9220" max="9220" width="7" bestFit="1" customWidth="1"/>
    <col min="9221" max="9221" width="7.7109375" bestFit="1" customWidth="1"/>
    <col min="9222" max="9222" width="8.140625" bestFit="1" customWidth="1"/>
    <col min="9453" max="9453" width="2" customWidth="1"/>
    <col min="9454" max="9454" width="4" bestFit="1" customWidth="1"/>
    <col min="9455" max="9455" width="20.7109375" customWidth="1"/>
    <col min="9456" max="9456" width="15.140625" bestFit="1" customWidth="1"/>
    <col min="9457" max="9457" width="5.42578125" bestFit="1" customWidth="1"/>
    <col min="9458" max="9458" width="5.5703125" bestFit="1" customWidth="1"/>
    <col min="9459" max="9459" width="7.42578125" bestFit="1" customWidth="1"/>
    <col min="9460" max="9460" width="8.28515625" bestFit="1" customWidth="1"/>
    <col min="9461" max="9461" width="5.42578125" bestFit="1" customWidth="1"/>
    <col min="9462" max="9462" width="7.42578125" bestFit="1" customWidth="1"/>
    <col min="9463" max="9463" width="9.140625" bestFit="1" customWidth="1"/>
    <col min="9464" max="9465" width="10.28515625" bestFit="1" customWidth="1"/>
    <col min="9466" max="9466" width="11" customWidth="1"/>
    <col min="9467" max="9467" width="7" bestFit="1" customWidth="1"/>
    <col min="9468" max="9468" width="9" bestFit="1" customWidth="1"/>
    <col min="9469" max="9469" width="8.28515625" customWidth="1"/>
    <col min="9470" max="9470" width="6.7109375" bestFit="1" customWidth="1"/>
    <col min="9471" max="9471" width="9.42578125" bestFit="1" customWidth="1"/>
    <col min="9472" max="9472" width="4.7109375" bestFit="1" customWidth="1"/>
    <col min="9473" max="9473" width="5.42578125" bestFit="1" customWidth="1"/>
    <col min="9474" max="9474" width="6.42578125" bestFit="1" customWidth="1"/>
    <col min="9475" max="9475" width="6.28515625" bestFit="1" customWidth="1"/>
    <col min="9476" max="9476" width="7" bestFit="1" customWidth="1"/>
    <col min="9477" max="9477" width="7.7109375" bestFit="1" customWidth="1"/>
    <col min="9478" max="9478" width="8.140625" bestFit="1" customWidth="1"/>
    <col min="9709" max="9709" width="2" customWidth="1"/>
    <col min="9710" max="9710" width="4" bestFit="1" customWidth="1"/>
    <col min="9711" max="9711" width="20.7109375" customWidth="1"/>
    <col min="9712" max="9712" width="15.140625" bestFit="1" customWidth="1"/>
    <col min="9713" max="9713" width="5.42578125" bestFit="1" customWidth="1"/>
    <col min="9714" max="9714" width="5.5703125" bestFit="1" customWidth="1"/>
    <col min="9715" max="9715" width="7.42578125" bestFit="1" customWidth="1"/>
    <col min="9716" max="9716" width="8.28515625" bestFit="1" customWidth="1"/>
    <col min="9717" max="9717" width="5.42578125" bestFit="1" customWidth="1"/>
    <col min="9718" max="9718" width="7.42578125" bestFit="1" customWidth="1"/>
    <col min="9719" max="9719" width="9.140625" bestFit="1" customWidth="1"/>
    <col min="9720" max="9721" width="10.28515625" bestFit="1" customWidth="1"/>
    <col min="9722" max="9722" width="11" customWidth="1"/>
    <col min="9723" max="9723" width="7" bestFit="1" customWidth="1"/>
    <col min="9724" max="9724" width="9" bestFit="1" customWidth="1"/>
    <col min="9725" max="9725" width="8.28515625" customWidth="1"/>
    <col min="9726" max="9726" width="6.7109375" bestFit="1" customWidth="1"/>
    <col min="9727" max="9727" width="9.42578125" bestFit="1" customWidth="1"/>
    <col min="9728" max="9728" width="4.7109375" bestFit="1" customWidth="1"/>
    <col min="9729" max="9729" width="5.42578125" bestFit="1" customWidth="1"/>
    <col min="9730" max="9730" width="6.42578125" bestFit="1" customWidth="1"/>
    <col min="9731" max="9731" width="6.28515625" bestFit="1" customWidth="1"/>
    <col min="9732" max="9732" width="7" bestFit="1" customWidth="1"/>
    <col min="9733" max="9733" width="7.7109375" bestFit="1" customWidth="1"/>
    <col min="9734" max="9734" width="8.140625" bestFit="1" customWidth="1"/>
    <col min="9965" max="9965" width="2" customWidth="1"/>
    <col min="9966" max="9966" width="4" bestFit="1" customWidth="1"/>
    <col min="9967" max="9967" width="20.7109375" customWidth="1"/>
    <col min="9968" max="9968" width="15.140625" bestFit="1" customWidth="1"/>
    <col min="9969" max="9969" width="5.42578125" bestFit="1" customWidth="1"/>
    <col min="9970" max="9970" width="5.5703125" bestFit="1" customWidth="1"/>
    <col min="9971" max="9971" width="7.42578125" bestFit="1" customWidth="1"/>
    <col min="9972" max="9972" width="8.28515625" bestFit="1" customWidth="1"/>
    <col min="9973" max="9973" width="5.42578125" bestFit="1" customWidth="1"/>
    <col min="9974" max="9974" width="7.42578125" bestFit="1" customWidth="1"/>
    <col min="9975" max="9975" width="9.140625" bestFit="1" customWidth="1"/>
    <col min="9976" max="9977" width="10.28515625" bestFit="1" customWidth="1"/>
    <col min="9978" max="9978" width="11" customWidth="1"/>
    <col min="9979" max="9979" width="7" bestFit="1" customWidth="1"/>
    <col min="9980" max="9980" width="9" bestFit="1" customWidth="1"/>
    <col min="9981" max="9981" width="8.28515625" customWidth="1"/>
    <col min="9982" max="9982" width="6.7109375" bestFit="1" customWidth="1"/>
    <col min="9983" max="9983" width="9.42578125" bestFit="1" customWidth="1"/>
    <col min="9984" max="9984" width="4.7109375" bestFit="1" customWidth="1"/>
    <col min="9985" max="9985" width="5.42578125" bestFit="1" customWidth="1"/>
    <col min="9986" max="9986" width="6.42578125" bestFit="1" customWidth="1"/>
    <col min="9987" max="9987" width="6.28515625" bestFit="1" customWidth="1"/>
    <col min="9988" max="9988" width="7" bestFit="1" customWidth="1"/>
    <col min="9989" max="9989" width="7.7109375" bestFit="1" customWidth="1"/>
    <col min="9990" max="9990" width="8.140625" bestFit="1" customWidth="1"/>
    <col min="10221" max="10221" width="2" customWidth="1"/>
    <col min="10222" max="10222" width="4" bestFit="1" customWidth="1"/>
    <col min="10223" max="10223" width="20.7109375" customWidth="1"/>
    <col min="10224" max="10224" width="15.140625" bestFit="1" customWidth="1"/>
    <col min="10225" max="10225" width="5.42578125" bestFit="1" customWidth="1"/>
    <col min="10226" max="10226" width="5.5703125" bestFit="1" customWidth="1"/>
    <col min="10227" max="10227" width="7.42578125" bestFit="1" customWidth="1"/>
    <col min="10228" max="10228" width="8.28515625" bestFit="1" customWidth="1"/>
    <col min="10229" max="10229" width="5.42578125" bestFit="1" customWidth="1"/>
    <col min="10230" max="10230" width="7.42578125" bestFit="1" customWidth="1"/>
    <col min="10231" max="10231" width="9.140625" bestFit="1" customWidth="1"/>
    <col min="10232" max="10233" width="10.28515625" bestFit="1" customWidth="1"/>
    <col min="10234" max="10234" width="11" customWidth="1"/>
    <col min="10235" max="10235" width="7" bestFit="1" customWidth="1"/>
    <col min="10236" max="10236" width="9" bestFit="1" customWidth="1"/>
    <col min="10237" max="10237" width="8.28515625" customWidth="1"/>
    <col min="10238" max="10238" width="6.7109375" bestFit="1" customWidth="1"/>
    <col min="10239" max="10239" width="9.42578125" bestFit="1" customWidth="1"/>
    <col min="10240" max="10240" width="4.7109375" bestFit="1" customWidth="1"/>
    <col min="10241" max="10241" width="5.42578125" bestFit="1" customWidth="1"/>
    <col min="10242" max="10242" width="6.42578125" bestFit="1" customWidth="1"/>
    <col min="10243" max="10243" width="6.28515625" bestFit="1" customWidth="1"/>
    <col min="10244" max="10244" width="7" bestFit="1" customWidth="1"/>
    <col min="10245" max="10245" width="7.7109375" bestFit="1" customWidth="1"/>
    <col min="10246" max="10246" width="8.140625" bestFit="1" customWidth="1"/>
    <col min="10477" max="10477" width="2" customWidth="1"/>
    <col min="10478" max="10478" width="4" bestFit="1" customWidth="1"/>
    <col min="10479" max="10479" width="20.7109375" customWidth="1"/>
    <col min="10480" max="10480" width="15.140625" bestFit="1" customWidth="1"/>
    <col min="10481" max="10481" width="5.42578125" bestFit="1" customWidth="1"/>
    <col min="10482" max="10482" width="5.5703125" bestFit="1" customWidth="1"/>
    <col min="10483" max="10483" width="7.42578125" bestFit="1" customWidth="1"/>
    <col min="10484" max="10484" width="8.28515625" bestFit="1" customWidth="1"/>
    <col min="10485" max="10485" width="5.42578125" bestFit="1" customWidth="1"/>
    <col min="10486" max="10486" width="7.42578125" bestFit="1" customWidth="1"/>
    <col min="10487" max="10487" width="9.140625" bestFit="1" customWidth="1"/>
    <col min="10488" max="10489" width="10.28515625" bestFit="1" customWidth="1"/>
    <col min="10490" max="10490" width="11" customWidth="1"/>
    <col min="10491" max="10491" width="7" bestFit="1" customWidth="1"/>
    <col min="10492" max="10492" width="9" bestFit="1" customWidth="1"/>
    <col min="10493" max="10493" width="8.28515625" customWidth="1"/>
    <col min="10494" max="10494" width="6.7109375" bestFit="1" customWidth="1"/>
    <col min="10495" max="10495" width="9.42578125" bestFit="1" customWidth="1"/>
    <col min="10496" max="10496" width="4.7109375" bestFit="1" customWidth="1"/>
    <col min="10497" max="10497" width="5.42578125" bestFit="1" customWidth="1"/>
    <col min="10498" max="10498" width="6.42578125" bestFit="1" customWidth="1"/>
    <col min="10499" max="10499" width="6.28515625" bestFit="1" customWidth="1"/>
    <col min="10500" max="10500" width="7" bestFit="1" customWidth="1"/>
    <col min="10501" max="10501" width="7.7109375" bestFit="1" customWidth="1"/>
    <col min="10502" max="10502" width="8.140625" bestFit="1" customWidth="1"/>
    <col min="10733" max="10733" width="2" customWidth="1"/>
    <col min="10734" max="10734" width="4" bestFit="1" customWidth="1"/>
    <col min="10735" max="10735" width="20.7109375" customWidth="1"/>
    <col min="10736" max="10736" width="15.140625" bestFit="1" customWidth="1"/>
    <col min="10737" max="10737" width="5.42578125" bestFit="1" customWidth="1"/>
    <col min="10738" max="10738" width="5.5703125" bestFit="1" customWidth="1"/>
    <col min="10739" max="10739" width="7.42578125" bestFit="1" customWidth="1"/>
    <col min="10740" max="10740" width="8.28515625" bestFit="1" customWidth="1"/>
    <col min="10741" max="10741" width="5.42578125" bestFit="1" customWidth="1"/>
    <col min="10742" max="10742" width="7.42578125" bestFit="1" customWidth="1"/>
    <col min="10743" max="10743" width="9.140625" bestFit="1" customWidth="1"/>
    <col min="10744" max="10745" width="10.28515625" bestFit="1" customWidth="1"/>
    <col min="10746" max="10746" width="11" customWidth="1"/>
    <col min="10747" max="10747" width="7" bestFit="1" customWidth="1"/>
    <col min="10748" max="10748" width="9" bestFit="1" customWidth="1"/>
    <col min="10749" max="10749" width="8.28515625" customWidth="1"/>
    <col min="10750" max="10750" width="6.7109375" bestFit="1" customWidth="1"/>
    <col min="10751" max="10751" width="9.42578125" bestFit="1" customWidth="1"/>
    <col min="10752" max="10752" width="4.7109375" bestFit="1" customWidth="1"/>
    <col min="10753" max="10753" width="5.42578125" bestFit="1" customWidth="1"/>
    <col min="10754" max="10754" width="6.42578125" bestFit="1" customWidth="1"/>
    <col min="10755" max="10755" width="6.28515625" bestFit="1" customWidth="1"/>
    <col min="10756" max="10756" width="7" bestFit="1" customWidth="1"/>
    <col min="10757" max="10757" width="7.7109375" bestFit="1" customWidth="1"/>
    <col min="10758" max="10758" width="8.140625" bestFit="1" customWidth="1"/>
    <col min="10989" max="10989" width="2" customWidth="1"/>
    <col min="10990" max="10990" width="4" bestFit="1" customWidth="1"/>
    <col min="10991" max="10991" width="20.7109375" customWidth="1"/>
    <col min="10992" max="10992" width="15.140625" bestFit="1" customWidth="1"/>
    <col min="10993" max="10993" width="5.42578125" bestFit="1" customWidth="1"/>
    <col min="10994" max="10994" width="5.5703125" bestFit="1" customWidth="1"/>
    <col min="10995" max="10995" width="7.42578125" bestFit="1" customWidth="1"/>
    <col min="10996" max="10996" width="8.28515625" bestFit="1" customWidth="1"/>
    <col min="10997" max="10997" width="5.42578125" bestFit="1" customWidth="1"/>
    <col min="10998" max="10998" width="7.42578125" bestFit="1" customWidth="1"/>
    <col min="10999" max="10999" width="9.140625" bestFit="1" customWidth="1"/>
    <col min="11000" max="11001" width="10.28515625" bestFit="1" customWidth="1"/>
    <col min="11002" max="11002" width="11" customWidth="1"/>
    <col min="11003" max="11003" width="7" bestFit="1" customWidth="1"/>
    <col min="11004" max="11004" width="9" bestFit="1" customWidth="1"/>
    <col min="11005" max="11005" width="8.28515625" customWidth="1"/>
    <col min="11006" max="11006" width="6.7109375" bestFit="1" customWidth="1"/>
    <col min="11007" max="11007" width="9.42578125" bestFit="1" customWidth="1"/>
    <col min="11008" max="11008" width="4.7109375" bestFit="1" customWidth="1"/>
    <col min="11009" max="11009" width="5.42578125" bestFit="1" customWidth="1"/>
    <col min="11010" max="11010" width="6.42578125" bestFit="1" customWidth="1"/>
    <col min="11011" max="11011" width="6.28515625" bestFit="1" customWidth="1"/>
    <col min="11012" max="11012" width="7" bestFit="1" customWidth="1"/>
    <col min="11013" max="11013" width="7.7109375" bestFit="1" customWidth="1"/>
    <col min="11014" max="11014" width="8.140625" bestFit="1" customWidth="1"/>
    <col min="11245" max="11245" width="2" customWidth="1"/>
    <col min="11246" max="11246" width="4" bestFit="1" customWidth="1"/>
    <col min="11247" max="11247" width="20.7109375" customWidth="1"/>
    <col min="11248" max="11248" width="15.140625" bestFit="1" customWidth="1"/>
    <col min="11249" max="11249" width="5.42578125" bestFit="1" customWidth="1"/>
    <col min="11250" max="11250" width="5.5703125" bestFit="1" customWidth="1"/>
    <col min="11251" max="11251" width="7.42578125" bestFit="1" customWidth="1"/>
    <col min="11252" max="11252" width="8.28515625" bestFit="1" customWidth="1"/>
    <col min="11253" max="11253" width="5.42578125" bestFit="1" customWidth="1"/>
    <col min="11254" max="11254" width="7.42578125" bestFit="1" customWidth="1"/>
    <col min="11255" max="11255" width="9.140625" bestFit="1" customWidth="1"/>
    <col min="11256" max="11257" width="10.28515625" bestFit="1" customWidth="1"/>
    <col min="11258" max="11258" width="11" customWidth="1"/>
    <col min="11259" max="11259" width="7" bestFit="1" customWidth="1"/>
    <col min="11260" max="11260" width="9" bestFit="1" customWidth="1"/>
    <col min="11261" max="11261" width="8.28515625" customWidth="1"/>
    <col min="11262" max="11262" width="6.7109375" bestFit="1" customWidth="1"/>
    <col min="11263" max="11263" width="9.42578125" bestFit="1" customWidth="1"/>
    <col min="11264" max="11264" width="4.7109375" bestFit="1" customWidth="1"/>
    <col min="11265" max="11265" width="5.42578125" bestFit="1" customWidth="1"/>
    <col min="11266" max="11266" width="6.42578125" bestFit="1" customWidth="1"/>
    <col min="11267" max="11267" width="6.28515625" bestFit="1" customWidth="1"/>
    <col min="11268" max="11268" width="7" bestFit="1" customWidth="1"/>
    <col min="11269" max="11269" width="7.7109375" bestFit="1" customWidth="1"/>
    <col min="11270" max="11270" width="8.140625" bestFit="1" customWidth="1"/>
    <col min="11501" max="11501" width="2" customWidth="1"/>
    <col min="11502" max="11502" width="4" bestFit="1" customWidth="1"/>
    <col min="11503" max="11503" width="20.7109375" customWidth="1"/>
    <col min="11504" max="11504" width="15.140625" bestFit="1" customWidth="1"/>
    <col min="11505" max="11505" width="5.42578125" bestFit="1" customWidth="1"/>
    <col min="11506" max="11506" width="5.5703125" bestFit="1" customWidth="1"/>
    <col min="11507" max="11507" width="7.42578125" bestFit="1" customWidth="1"/>
    <col min="11508" max="11508" width="8.28515625" bestFit="1" customWidth="1"/>
    <col min="11509" max="11509" width="5.42578125" bestFit="1" customWidth="1"/>
    <col min="11510" max="11510" width="7.42578125" bestFit="1" customWidth="1"/>
    <col min="11511" max="11511" width="9.140625" bestFit="1" customWidth="1"/>
    <col min="11512" max="11513" width="10.28515625" bestFit="1" customWidth="1"/>
    <col min="11514" max="11514" width="11" customWidth="1"/>
    <col min="11515" max="11515" width="7" bestFit="1" customWidth="1"/>
    <col min="11516" max="11516" width="9" bestFit="1" customWidth="1"/>
    <col min="11517" max="11517" width="8.28515625" customWidth="1"/>
    <col min="11518" max="11518" width="6.7109375" bestFit="1" customWidth="1"/>
    <col min="11519" max="11519" width="9.42578125" bestFit="1" customWidth="1"/>
    <col min="11520" max="11520" width="4.7109375" bestFit="1" customWidth="1"/>
    <col min="11521" max="11521" width="5.42578125" bestFit="1" customWidth="1"/>
    <col min="11522" max="11522" width="6.42578125" bestFit="1" customWidth="1"/>
    <col min="11523" max="11523" width="6.28515625" bestFit="1" customWidth="1"/>
    <col min="11524" max="11524" width="7" bestFit="1" customWidth="1"/>
    <col min="11525" max="11525" width="7.7109375" bestFit="1" customWidth="1"/>
    <col min="11526" max="11526" width="8.140625" bestFit="1" customWidth="1"/>
    <col min="11757" max="11757" width="2" customWidth="1"/>
    <col min="11758" max="11758" width="4" bestFit="1" customWidth="1"/>
    <col min="11759" max="11759" width="20.7109375" customWidth="1"/>
    <col min="11760" max="11760" width="15.140625" bestFit="1" customWidth="1"/>
    <col min="11761" max="11761" width="5.42578125" bestFit="1" customWidth="1"/>
    <col min="11762" max="11762" width="5.5703125" bestFit="1" customWidth="1"/>
    <col min="11763" max="11763" width="7.42578125" bestFit="1" customWidth="1"/>
    <col min="11764" max="11764" width="8.28515625" bestFit="1" customWidth="1"/>
    <col min="11765" max="11765" width="5.42578125" bestFit="1" customWidth="1"/>
    <col min="11766" max="11766" width="7.42578125" bestFit="1" customWidth="1"/>
    <col min="11767" max="11767" width="9.140625" bestFit="1" customWidth="1"/>
    <col min="11768" max="11769" width="10.28515625" bestFit="1" customWidth="1"/>
    <col min="11770" max="11770" width="11" customWidth="1"/>
    <col min="11771" max="11771" width="7" bestFit="1" customWidth="1"/>
    <col min="11772" max="11772" width="9" bestFit="1" customWidth="1"/>
    <col min="11773" max="11773" width="8.28515625" customWidth="1"/>
    <col min="11774" max="11774" width="6.7109375" bestFit="1" customWidth="1"/>
    <col min="11775" max="11775" width="9.42578125" bestFit="1" customWidth="1"/>
    <col min="11776" max="11776" width="4.7109375" bestFit="1" customWidth="1"/>
    <col min="11777" max="11777" width="5.42578125" bestFit="1" customWidth="1"/>
    <col min="11778" max="11778" width="6.42578125" bestFit="1" customWidth="1"/>
    <col min="11779" max="11779" width="6.28515625" bestFit="1" customWidth="1"/>
    <col min="11780" max="11780" width="7" bestFit="1" customWidth="1"/>
    <col min="11781" max="11781" width="7.7109375" bestFit="1" customWidth="1"/>
    <col min="11782" max="11782" width="8.140625" bestFit="1" customWidth="1"/>
    <col min="12013" max="12013" width="2" customWidth="1"/>
    <col min="12014" max="12014" width="4" bestFit="1" customWidth="1"/>
    <col min="12015" max="12015" width="20.7109375" customWidth="1"/>
    <col min="12016" max="12016" width="15.140625" bestFit="1" customWidth="1"/>
    <col min="12017" max="12017" width="5.42578125" bestFit="1" customWidth="1"/>
    <col min="12018" max="12018" width="5.5703125" bestFit="1" customWidth="1"/>
    <col min="12019" max="12019" width="7.42578125" bestFit="1" customWidth="1"/>
    <col min="12020" max="12020" width="8.28515625" bestFit="1" customWidth="1"/>
    <col min="12021" max="12021" width="5.42578125" bestFit="1" customWidth="1"/>
    <col min="12022" max="12022" width="7.42578125" bestFit="1" customWidth="1"/>
    <col min="12023" max="12023" width="9.140625" bestFit="1" customWidth="1"/>
    <col min="12024" max="12025" width="10.28515625" bestFit="1" customWidth="1"/>
    <col min="12026" max="12026" width="11" customWidth="1"/>
    <col min="12027" max="12027" width="7" bestFit="1" customWidth="1"/>
    <col min="12028" max="12028" width="9" bestFit="1" customWidth="1"/>
    <col min="12029" max="12029" width="8.28515625" customWidth="1"/>
    <col min="12030" max="12030" width="6.7109375" bestFit="1" customWidth="1"/>
    <col min="12031" max="12031" width="9.42578125" bestFit="1" customWidth="1"/>
    <col min="12032" max="12032" width="4.7109375" bestFit="1" customWidth="1"/>
    <col min="12033" max="12033" width="5.42578125" bestFit="1" customWidth="1"/>
    <col min="12034" max="12034" width="6.42578125" bestFit="1" customWidth="1"/>
    <col min="12035" max="12035" width="6.28515625" bestFit="1" customWidth="1"/>
    <col min="12036" max="12036" width="7" bestFit="1" customWidth="1"/>
    <col min="12037" max="12037" width="7.7109375" bestFit="1" customWidth="1"/>
    <col min="12038" max="12038" width="8.140625" bestFit="1" customWidth="1"/>
    <col min="12269" max="12269" width="2" customWidth="1"/>
    <col min="12270" max="12270" width="4" bestFit="1" customWidth="1"/>
    <col min="12271" max="12271" width="20.7109375" customWidth="1"/>
    <col min="12272" max="12272" width="15.140625" bestFit="1" customWidth="1"/>
    <col min="12273" max="12273" width="5.42578125" bestFit="1" customWidth="1"/>
    <col min="12274" max="12274" width="5.5703125" bestFit="1" customWidth="1"/>
    <col min="12275" max="12275" width="7.42578125" bestFit="1" customWidth="1"/>
    <col min="12276" max="12276" width="8.28515625" bestFit="1" customWidth="1"/>
    <col min="12277" max="12277" width="5.42578125" bestFit="1" customWidth="1"/>
    <col min="12278" max="12278" width="7.42578125" bestFit="1" customWidth="1"/>
    <col min="12279" max="12279" width="9.140625" bestFit="1" customWidth="1"/>
    <col min="12280" max="12281" width="10.28515625" bestFit="1" customWidth="1"/>
    <col min="12282" max="12282" width="11" customWidth="1"/>
    <col min="12283" max="12283" width="7" bestFit="1" customWidth="1"/>
    <col min="12284" max="12284" width="9" bestFit="1" customWidth="1"/>
    <col min="12285" max="12285" width="8.28515625" customWidth="1"/>
    <col min="12286" max="12286" width="6.7109375" bestFit="1" customWidth="1"/>
    <col min="12287" max="12287" width="9.42578125" bestFit="1" customWidth="1"/>
    <col min="12288" max="12288" width="4.7109375" bestFit="1" customWidth="1"/>
    <col min="12289" max="12289" width="5.42578125" bestFit="1" customWidth="1"/>
    <col min="12290" max="12290" width="6.42578125" bestFit="1" customWidth="1"/>
    <col min="12291" max="12291" width="6.28515625" bestFit="1" customWidth="1"/>
    <col min="12292" max="12292" width="7" bestFit="1" customWidth="1"/>
    <col min="12293" max="12293" width="7.7109375" bestFit="1" customWidth="1"/>
    <col min="12294" max="12294" width="8.140625" bestFit="1" customWidth="1"/>
    <col min="12525" max="12525" width="2" customWidth="1"/>
    <col min="12526" max="12526" width="4" bestFit="1" customWidth="1"/>
    <col min="12527" max="12527" width="20.7109375" customWidth="1"/>
    <col min="12528" max="12528" width="15.140625" bestFit="1" customWidth="1"/>
    <col min="12529" max="12529" width="5.42578125" bestFit="1" customWidth="1"/>
    <col min="12530" max="12530" width="5.5703125" bestFit="1" customWidth="1"/>
    <col min="12531" max="12531" width="7.42578125" bestFit="1" customWidth="1"/>
    <col min="12532" max="12532" width="8.28515625" bestFit="1" customWidth="1"/>
    <col min="12533" max="12533" width="5.42578125" bestFit="1" customWidth="1"/>
    <col min="12534" max="12534" width="7.42578125" bestFit="1" customWidth="1"/>
    <col min="12535" max="12535" width="9.140625" bestFit="1" customWidth="1"/>
    <col min="12536" max="12537" width="10.28515625" bestFit="1" customWidth="1"/>
    <col min="12538" max="12538" width="11" customWidth="1"/>
    <col min="12539" max="12539" width="7" bestFit="1" customWidth="1"/>
    <col min="12540" max="12540" width="9" bestFit="1" customWidth="1"/>
    <col min="12541" max="12541" width="8.28515625" customWidth="1"/>
    <col min="12542" max="12542" width="6.7109375" bestFit="1" customWidth="1"/>
    <col min="12543" max="12543" width="9.42578125" bestFit="1" customWidth="1"/>
    <col min="12544" max="12544" width="4.7109375" bestFit="1" customWidth="1"/>
    <col min="12545" max="12545" width="5.42578125" bestFit="1" customWidth="1"/>
    <col min="12546" max="12546" width="6.42578125" bestFit="1" customWidth="1"/>
    <col min="12547" max="12547" width="6.28515625" bestFit="1" customWidth="1"/>
    <col min="12548" max="12548" width="7" bestFit="1" customWidth="1"/>
    <col min="12549" max="12549" width="7.7109375" bestFit="1" customWidth="1"/>
    <col min="12550" max="12550" width="8.140625" bestFit="1" customWidth="1"/>
    <col min="12781" max="12781" width="2" customWidth="1"/>
    <col min="12782" max="12782" width="4" bestFit="1" customWidth="1"/>
    <col min="12783" max="12783" width="20.7109375" customWidth="1"/>
    <col min="12784" max="12784" width="15.140625" bestFit="1" customWidth="1"/>
    <col min="12785" max="12785" width="5.42578125" bestFit="1" customWidth="1"/>
    <col min="12786" max="12786" width="5.5703125" bestFit="1" customWidth="1"/>
    <col min="12787" max="12787" width="7.42578125" bestFit="1" customWidth="1"/>
    <col min="12788" max="12788" width="8.28515625" bestFit="1" customWidth="1"/>
    <col min="12789" max="12789" width="5.42578125" bestFit="1" customWidth="1"/>
    <col min="12790" max="12790" width="7.42578125" bestFit="1" customWidth="1"/>
    <col min="12791" max="12791" width="9.140625" bestFit="1" customWidth="1"/>
    <col min="12792" max="12793" width="10.28515625" bestFit="1" customWidth="1"/>
    <col min="12794" max="12794" width="11" customWidth="1"/>
    <col min="12795" max="12795" width="7" bestFit="1" customWidth="1"/>
    <col min="12796" max="12796" width="9" bestFit="1" customWidth="1"/>
    <col min="12797" max="12797" width="8.28515625" customWidth="1"/>
    <col min="12798" max="12798" width="6.7109375" bestFit="1" customWidth="1"/>
    <col min="12799" max="12799" width="9.42578125" bestFit="1" customWidth="1"/>
    <col min="12800" max="12800" width="4.7109375" bestFit="1" customWidth="1"/>
    <col min="12801" max="12801" width="5.42578125" bestFit="1" customWidth="1"/>
    <col min="12802" max="12802" width="6.42578125" bestFit="1" customWidth="1"/>
    <col min="12803" max="12803" width="6.28515625" bestFit="1" customWidth="1"/>
    <col min="12804" max="12804" width="7" bestFit="1" customWidth="1"/>
    <col min="12805" max="12805" width="7.7109375" bestFit="1" customWidth="1"/>
    <col min="12806" max="12806" width="8.140625" bestFit="1" customWidth="1"/>
    <col min="13037" max="13037" width="2" customWidth="1"/>
    <col min="13038" max="13038" width="4" bestFit="1" customWidth="1"/>
    <col min="13039" max="13039" width="20.7109375" customWidth="1"/>
    <col min="13040" max="13040" width="15.140625" bestFit="1" customWidth="1"/>
    <col min="13041" max="13041" width="5.42578125" bestFit="1" customWidth="1"/>
    <col min="13042" max="13042" width="5.5703125" bestFit="1" customWidth="1"/>
    <col min="13043" max="13043" width="7.42578125" bestFit="1" customWidth="1"/>
    <col min="13044" max="13044" width="8.28515625" bestFit="1" customWidth="1"/>
    <col min="13045" max="13045" width="5.42578125" bestFit="1" customWidth="1"/>
    <col min="13046" max="13046" width="7.42578125" bestFit="1" customWidth="1"/>
    <col min="13047" max="13047" width="9.140625" bestFit="1" customWidth="1"/>
    <col min="13048" max="13049" width="10.28515625" bestFit="1" customWidth="1"/>
    <col min="13050" max="13050" width="11" customWidth="1"/>
    <col min="13051" max="13051" width="7" bestFit="1" customWidth="1"/>
    <col min="13052" max="13052" width="9" bestFit="1" customWidth="1"/>
    <col min="13053" max="13053" width="8.28515625" customWidth="1"/>
    <col min="13054" max="13054" width="6.7109375" bestFit="1" customWidth="1"/>
    <col min="13055" max="13055" width="9.42578125" bestFit="1" customWidth="1"/>
    <col min="13056" max="13056" width="4.7109375" bestFit="1" customWidth="1"/>
    <col min="13057" max="13057" width="5.42578125" bestFit="1" customWidth="1"/>
    <col min="13058" max="13058" width="6.42578125" bestFit="1" customWidth="1"/>
    <col min="13059" max="13059" width="6.28515625" bestFit="1" customWidth="1"/>
    <col min="13060" max="13060" width="7" bestFit="1" customWidth="1"/>
    <col min="13061" max="13061" width="7.7109375" bestFit="1" customWidth="1"/>
    <col min="13062" max="13062" width="8.140625" bestFit="1" customWidth="1"/>
    <col min="13293" max="13293" width="2" customWidth="1"/>
    <col min="13294" max="13294" width="4" bestFit="1" customWidth="1"/>
    <col min="13295" max="13295" width="20.7109375" customWidth="1"/>
    <col min="13296" max="13296" width="15.140625" bestFit="1" customWidth="1"/>
    <col min="13297" max="13297" width="5.42578125" bestFit="1" customWidth="1"/>
    <col min="13298" max="13298" width="5.5703125" bestFit="1" customWidth="1"/>
    <col min="13299" max="13299" width="7.42578125" bestFit="1" customWidth="1"/>
    <col min="13300" max="13300" width="8.28515625" bestFit="1" customWidth="1"/>
    <col min="13301" max="13301" width="5.42578125" bestFit="1" customWidth="1"/>
    <col min="13302" max="13302" width="7.42578125" bestFit="1" customWidth="1"/>
    <col min="13303" max="13303" width="9.140625" bestFit="1" customWidth="1"/>
    <col min="13304" max="13305" width="10.28515625" bestFit="1" customWidth="1"/>
    <col min="13306" max="13306" width="11" customWidth="1"/>
    <col min="13307" max="13307" width="7" bestFit="1" customWidth="1"/>
    <col min="13308" max="13308" width="9" bestFit="1" customWidth="1"/>
    <col min="13309" max="13309" width="8.28515625" customWidth="1"/>
    <col min="13310" max="13310" width="6.7109375" bestFit="1" customWidth="1"/>
    <col min="13311" max="13311" width="9.42578125" bestFit="1" customWidth="1"/>
    <col min="13312" max="13312" width="4.7109375" bestFit="1" customWidth="1"/>
    <col min="13313" max="13313" width="5.42578125" bestFit="1" customWidth="1"/>
    <col min="13314" max="13314" width="6.42578125" bestFit="1" customWidth="1"/>
    <col min="13315" max="13315" width="6.28515625" bestFit="1" customWidth="1"/>
    <col min="13316" max="13316" width="7" bestFit="1" customWidth="1"/>
    <col min="13317" max="13317" width="7.7109375" bestFit="1" customWidth="1"/>
    <col min="13318" max="13318" width="8.140625" bestFit="1" customWidth="1"/>
    <col min="13549" max="13549" width="2" customWidth="1"/>
    <col min="13550" max="13550" width="4" bestFit="1" customWidth="1"/>
    <col min="13551" max="13551" width="20.7109375" customWidth="1"/>
    <col min="13552" max="13552" width="15.140625" bestFit="1" customWidth="1"/>
    <col min="13553" max="13553" width="5.42578125" bestFit="1" customWidth="1"/>
    <col min="13554" max="13554" width="5.5703125" bestFit="1" customWidth="1"/>
    <col min="13555" max="13555" width="7.42578125" bestFit="1" customWidth="1"/>
    <col min="13556" max="13556" width="8.28515625" bestFit="1" customWidth="1"/>
    <col min="13557" max="13557" width="5.42578125" bestFit="1" customWidth="1"/>
    <col min="13558" max="13558" width="7.42578125" bestFit="1" customWidth="1"/>
    <col min="13559" max="13559" width="9.140625" bestFit="1" customWidth="1"/>
    <col min="13560" max="13561" width="10.28515625" bestFit="1" customWidth="1"/>
    <col min="13562" max="13562" width="11" customWidth="1"/>
    <col min="13563" max="13563" width="7" bestFit="1" customWidth="1"/>
    <col min="13564" max="13564" width="9" bestFit="1" customWidth="1"/>
    <col min="13565" max="13565" width="8.28515625" customWidth="1"/>
    <col min="13566" max="13566" width="6.7109375" bestFit="1" customWidth="1"/>
    <col min="13567" max="13567" width="9.42578125" bestFit="1" customWidth="1"/>
    <col min="13568" max="13568" width="4.7109375" bestFit="1" customWidth="1"/>
    <col min="13569" max="13569" width="5.42578125" bestFit="1" customWidth="1"/>
    <col min="13570" max="13570" width="6.42578125" bestFit="1" customWidth="1"/>
    <col min="13571" max="13571" width="6.28515625" bestFit="1" customWidth="1"/>
    <col min="13572" max="13572" width="7" bestFit="1" customWidth="1"/>
    <col min="13573" max="13573" width="7.7109375" bestFit="1" customWidth="1"/>
    <col min="13574" max="13574" width="8.140625" bestFit="1" customWidth="1"/>
    <col min="13805" max="13805" width="2" customWidth="1"/>
    <col min="13806" max="13806" width="4" bestFit="1" customWidth="1"/>
    <col min="13807" max="13807" width="20.7109375" customWidth="1"/>
    <col min="13808" max="13808" width="15.140625" bestFit="1" customWidth="1"/>
    <col min="13809" max="13809" width="5.42578125" bestFit="1" customWidth="1"/>
    <col min="13810" max="13810" width="5.5703125" bestFit="1" customWidth="1"/>
    <col min="13811" max="13811" width="7.42578125" bestFit="1" customWidth="1"/>
    <col min="13812" max="13812" width="8.28515625" bestFit="1" customWidth="1"/>
    <col min="13813" max="13813" width="5.42578125" bestFit="1" customWidth="1"/>
    <col min="13814" max="13814" width="7.42578125" bestFit="1" customWidth="1"/>
    <col min="13815" max="13815" width="9.140625" bestFit="1" customWidth="1"/>
    <col min="13816" max="13817" width="10.28515625" bestFit="1" customWidth="1"/>
    <col min="13818" max="13818" width="11" customWidth="1"/>
    <col min="13819" max="13819" width="7" bestFit="1" customWidth="1"/>
    <col min="13820" max="13820" width="9" bestFit="1" customWidth="1"/>
    <col min="13821" max="13821" width="8.28515625" customWidth="1"/>
    <col min="13822" max="13822" width="6.7109375" bestFit="1" customWidth="1"/>
    <col min="13823" max="13823" width="9.42578125" bestFit="1" customWidth="1"/>
    <col min="13824" max="13824" width="4.7109375" bestFit="1" customWidth="1"/>
    <col min="13825" max="13825" width="5.42578125" bestFit="1" customWidth="1"/>
    <col min="13826" max="13826" width="6.42578125" bestFit="1" customWidth="1"/>
    <col min="13827" max="13827" width="6.28515625" bestFit="1" customWidth="1"/>
    <col min="13828" max="13828" width="7" bestFit="1" customWidth="1"/>
    <col min="13829" max="13829" width="7.7109375" bestFit="1" customWidth="1"/>
    <col min="13830" max="13830" width="8.140625" bestFit="1" customWidth="1"/>
    <col min="14061" max="14061" width="2" customWidth="1"/>
    <col min="14062" max="14062" width="4" bestFit="1" customWidth="1"/>
    <col min="14063" max="14063" width="20.7109375" customWidth="1"/>
    <col min="14064" max="14064" width="15.140625" bestFit="1" customWidth="1"/>
    <col min="14065" max="14065" width="5.42578125" bestFit="1" customWidth="1"/>
    <col min="14066" max="14066" width="5.5703125" bestFit="1" customWidth="1"/>
    <col min="14067" max="14067" width="7.42578125" bestFit="1" customWidth="1"/>
    <col min="14068" max="14068" width="8.28515625" bestFit="1" customWidth="1"/>
    <col min="14069" max="14069" width="5.42578125" bestFit="1" customWidth="1"/>
    <col min="14070" max="14070" width="7.42578125" bestFit="1" customWidth="1"/>
    <col min="14071" max="14071" width="9.140625" bestFit="1" customWidth="1"/>
    <col min="14072" max="14073" width="10.28515625" bestFit="1" customWidth="1"/>
    <col min="14074" max="14074" width="11" customWidth="1"/>
    <col min="14075" max="14075" width="7" bestFit="1" customWidth="1"/>
    <col min="14076" max="14076" width="9" bestFit="1" customWidth="1"/>
    <col min="14077" max="14077" width="8.28515625" customWidth="1"/>
    <col min="14078" max="14078" width="6.7109375" bestFit="1" customWidth="1"/>
    <col min="14079" max="14079" width="9.42578125" bestFit="1" customWidth="1"/>
    <col min="14080" max="14080" width="4.7109375" bestFit="1" customWidth="1"/>
    <col min="14081" max="14081" width="5.42578125" bestFit="1" customWidth="1"/>
    <col min="14082" max="14082" width="6.42578125" bestFit="1" customWidth="1"/>
    <col min="14083" max="14083" width="6.28515625" bestFit="1" customWidth="1"/>
    <col min="14084" max="14084" width="7" bestFit="1" customWidth="1"/>
    <col min="14085" max="14085" width="7.7109375" bestFit="1" customWidth="1"/>
    <col min="14086" max="14086" width="8.140625" bestFit="1" customWidth="1"/>
    <col min="14317" max="14317" width="2" customWidth="1"/>
    <col min="14318" max="14318" width="4" bestFit="1" customWidth="1"/>
    <col min="14319" max="14319" width="20.7109375" customWidth="1"/>
    <col min="14320" max="14320" width="15.140625" bestFit="1" customWidth="1"/>
    <col min="14321" max="14321" width="5.42578125" bestFit="1" customWidth="1"/>
    <col min="14322" max="14322" width="5.5703125" bestFit="1" customWidth="1"/>
    <col min="14323" max="14323" width="7.42578125" bestFit="1" customWidth="1"/>
    <col min="14324" max="14324" width="8.28515625" bestFit="1" customWidth="1"/>
    <col min="14325" max="14325" width="5.42578125" bestFit="1" customWidth="1"/>
    <col min="14326" max="14326" width="7.42578125" bestFit="1" customWidth="1"/>
    <col min="14327" max="14327" width="9.140625" bestFit="1" customWidth="1"/>
    <col min="14328" max="14329" width="10.28515625" bestFit="1" customWidth="1"/>
    <col min="14330" max="14330" width="11" customWidth="1"/>
    <col min="14331" max="14331" width="7" bestFit="1" customWidth="1"/>
    <col min="14332" max="14332" width="9" bestFit="1" customWidth="1"/>
    <col min="14333" max="14333" width="8.28515625" customWidth="1"/>
    <col min="14334" max="14334" width="6.7109375" bestFit="1" customWidth="1"/>
    <col min="14335" max="14335" width="9.42578125" bestFit="1" customWidth="1"/>
    <col min="14336" max="14336" width="4.7109375" bestFit="1" customWidth="1"/>
    <col min="14337" max="14337" width="5.42578125" bestFit="1" customWidth="1"/>
    <col min="14338" max="14338" width="6.42578125" bestFit="1" customWidth="1"/>
    <col min="14339" max="14339" width="6.28515625" bestFit="1" customWidth="1"/>
    <col min="14340" max="14340" width="7" bestFit="1" customWidth="1"/>
    <col min="14341" max="14341" width="7.7109375" bestFit="1" customWidth="1"/>
    <col min="14342" max="14342" width="8.140625" bestFit="1" customWidth="1"/>
    <col min="14573" max="14573" width="2" customWidth="1"/>
    <col min="14574" max="14574" width="4" bestFit="1" customWidth="1"/>
    <col min="14575" max="14575" width="20.7109375" customWidth="1"/>
    <col min="14576" max="14576" width="15.140625" bestFit="1" customWidth="1"/>
    <col min="14577" max="14577" width="5.42578125" bestFit="1" customWidth="1"/>
    <col min="14578" max="14578" width="5.5703125" bestFit="1" customWidth="1"/>
    <col min="14579" max="14579" width="7.42578125" bestFit="1" customWidth="1"/>
    <col min="14580" max="14580" width="8.28515625" bestFit="1" customWidth="1"/>
    <col min="14581" max="14581" width="5.42578125" bestFit="1" customWidth="1"/>
    <col min="14582" max="14582" width="7.42578125" bestFit="1" customWidth="1"/>
    <col min="14583" max="14583" width="9.140625" bestFit="1" customWidth="1"/>
    <col min="14584" max="14585" width="10.28515625" bestFit="1" customWidth="1"/>
    <col min="14586" max="14586" width="11" customWidth="1"/>
    <col min="14587" max="14587" width="7" bestFit="1" customWidth="1"/>
    <col min="14588" max="14588" width="9" bestFit="1" customWidth="1"/>
    <col min="14589" max="14589" width="8.28515625" customWidth="1"/>
    <col min="14590" max="14590" width="6.7109375" bestFit="1" customWidth="1"/>
    <col min="14591" max="14591" width="9.42578125" bestFit="1" customWidth="1"/>
    <col min="14592" max="14592" width="4.7109375" bestFit="1" customWidth="1"/>
    <col min="14593" max="14593" width="5.42578125" bestFit="1" customWidth="1"/>
    <col min="14594" max="14594" width="6.42578125" bestFit="1" customWidth="1"/>
    <col min="14595" max="14595" width="6.28515625" bestFit="1" customWidth="1"/>
    <col min="14596" max="14596" width="7" bestFit="1" customWidth="1"/>
    <col min="14597" max="14597" width="7.7109375" bestFit="1" customWidth="1"/>
    <col min="14598" max="14598" width="8.140625" bestFit="1" customWidth="1"/>
    <col min="14829" max="14829" width="2" customWidth="1"/>
    <col min="14830" max="14830" width="4" bestFit="1" customWidth="1"/>
    <col min="14831" max="14831" width="20.7109375" customWidth="1"/>
    <col min="14832" max="14832" width="15.140625" bestFit="1" customWidth="1"/>
    <col min="14833" max="14833" width="5.42578125" bestFit="1" customWidth="1"/>
    <col min="14834" max="14834" width="5.5703125" bestFit="1" customWidth="1"/>
    <col min="14835" max="14835" width="7.42578125" bestFit="1" customWidth="1"/>
    <col min="14836" max="14836" width="8.28515625" bestFit="1" customWidth="1"/>
    <col min="14837" max="14837" width="5.42578125" bestFit="1" customWidth="1"/>
    <col min="14838" max="14838" width="7.42578125" bestFit="1" customWidth="1"/>
    <col min="14839" max="14839" width="9.140625" bestFit="1" customWidth="1"/>
    <col min="14840" max="14841" width="10.28515625" bestFit="1" customWidth="1"/>
    <col min="14842" max="14842" width="11" customWidth="1"/>
    <col min="14843" max="14843" width="7" bestFit="1" customWidth="1"/>
    <col min="14844" max="14844" width="9" bestFit="1" customWidth="1"/>
    <col min="14845" max="14845" width="8.28515625" customWidth="1"/>
    <col min="14846" max="14846" width="6.7109375" bestFit="1" customWidth="1"/>
    <col min="14847" max="14847" width="9.42578125" bestFit="1" customWidth="1"/>
    <col min="14848" max="14848" width="4.7109375" bestFit="1" customWidth="1"/>
    <col min="14849" max="14849" width="5.42578125" bestFit="1" customWidth="1"/>
    <col min="14850" max="14850" width="6.42578125" bestFit="1" customWidth="1"/>
    <col min="14851" max="14851" width="6.28515625" bestFit="1" customWidth="1"/>
    <col min="14852" max="14852" width="7" bestFit="1" customWidth="1"/>
    <col min="14853" max="14853" width="7.7109375" bestFit="1" customWidth="1"/>
    <col min="14854" max="14854" width="8.140625" bestFit="1" customWidth="1"/>
    <col min="15085" max="15085" width="2" customWidth="1"/>
    <col min="15086" max="15086" width="4" bestFit="1" customWidth="1"/>
    <col min="15087" max="15087" width="20.7109375" customWidth="1"/>
    <col min="15088" max="15088" width="15.140625" bestFit="1" customWidth="1"/>
    <col min="15089" max="15089" width="5.42578125" bestFit="1" customWidth="1"/>
    <col min="15090" max="15090" width="5.5703125" bestFit="1" customWidth="1"/>
    <col min="15091" max="15091" width="7.42578125" bestFit="1" customWidth="1"/>
    <col min="15092" max="15092" width="8.28515625" bestFit="1" customWidth="1"/>
    <col min="15093" max="15093" width="5.42578125" bestFit="1" customWidth="1"/>
    <col min="15094" max="15094" width="7.42578125" bestFit="1" customWidth="1"/>
    <col min="15095" max="15095" width="9.140625" bestFit="1" customWidth="1"/>
    <col min="15096" max="15097" width="10.28515625" bestFit="1" customWidth="1"/>
    <col min="15098" max="15098" width="11" customWidth="1"/>
    <col min="15099" max="15099" width="7" bestFit="1" customWidth="1"/>
    <col min="15100" max="15100" width="9" bestFit="1" customWidth="1"/>
    <col min="15101" max="15101" width="8.28515625" customWidth="1"/>
    <col min="15102" max="15102" width="6.7109375" bestFit="1" customWidth="1"/>
    <col min="15103" max="15103" width="9.42578125" bestFit="1" customWidth="1"/>
    <col min="15104" max="15104" width="4.7109375" bestFit="1" customWidth="1"/>
    <col min="15105" max="15105" width="5.42578125" bestFit="1" customWidth="1"/>
    <col min="15106" max="15106" width="6.42578125" bestFit="1" customWidth="1"/>
    <col min="15107" max="15107" width="6.28515625" bestFit="1" customWidth="1"/>
    <col min="15108" max="15108" width="7" bestFit="1" customWidth="1"/>
    <col min="15109" max="15109" width="7.7109375" bestFit="1" customWidth="1"/>
    <col min="15110" max="15110" width="8.140625" bestFit="1" customWidth="1"/>
    <col min="15341" max="15341" width="2" customWidth="1"/>
    <col min="15342" max="15342" width="4" bestFit="1" customWidth="1"/>
    <col min="15343" max="15343" width="20.7109375" customWidth="1"/>
    <col min="15344" max="15344" width="15.140625" bestFit="1" customWidth="1"/>
    <col min="15345" max="15345" width="5.42578125" bestFit="1" customWidth="1"/>
    <col min="15346" max="15346" width="5.5703125" bestFit="1" customWidth="1"/>
    <col min="15347" max="15347" width="7.42578125" bestFit="1" customWidth="1"/>
    <col min="15348" max="15348" width="8.28515625" bestFit="1" customWidth="1"/>
    <col min="15349" max="15349" width="5.42578125" bestFit="1" customWidth="1"/>
    <col min="15350" max="15350" width="7.42578125" bestFit="1" customWidth="1"/>
    <col min="15351" max="15351" width="9.140625" bestFit="1" customWidth="1"/>
    <col min="15352" max="15353" width="10.28515625" bestFit="1" customWidth="1"/>
    <col min="15354" max="15354" width="11" customWidth="1"/>
    <col min="15355" max="15355" width="7" bestFit="1" customWidth="1"/>
    <col min="15356" max="15356" width="9" bestFit="1" customWidth="1"/>
    <col min="15357" max="15357" width="8.28515625" customWidth="1"/>
    <col min="15358" max="15358" width="6.7109375" bestFit="1" customWidth="1"/>
    <col min="15359" max="15359" width="9.42578125" bestFit="1" customWidth="1"/>
    <col min="15360" max="15360" width="4.7109375" bestFit="1" customWidth="1"/>
    <col min="15361" max="15361" width="5.42578125" bestFit="1" customWidth="1"/>
    <col min="15362" max="15362" width="6.42578125" bestFit="1" customWidth="1"/>
    <col min="15363" max="15363" width="6.28515625" bestFit="1" customWidth="1"/>
    <col min="15364" max="15364" width="7" bestFit="1" customWidth="1"/>
    <col min="15365" max="15365" width="7.7109375" bestFit="1" customWidth="1"/>
    <col min="15366" max="15366" width="8.140625" bestFit="1" customWidth="1"/>
    <col min="15597" max="15597" width="2" customWidth="1"/>
    <col min="15598" max="15598" width="4" bestFit="1" customWidth="1"/>
    <col min="15599" max="15599" width="20.7109375" customWidth="1"/>
    <col min="15600" max="15600" width="15.140625" bestFit="1" customWidth="1"/>
    <col min="15601" max="15601" width="5.42578125" bestFit="1" customWidth="1"/>
    <col min="15602" max="15602" width="5.5703125" bestFit="1" customWidth="1"/>
    <col min="15603" max="15603" width="7.42578125" bestFit="1" customWidth="1"/>
    <col min="15604" max="15604" width="8.28515625" bestFit="1" customWidth="1"/>
    <col min="15605" max="15605" width="5.42578125" bestFit="1" customWidth="1"/>
    <col min="15606" max="15606" width="7.42578125" bestFit="1" customWidth="1"/>
    <col min="15607" max="15607" width="9.140625" bestFit="1" customWidth="1"/>
    <col min="15608" max="15609" width="10.28515625" bestFit="1" customWidth="1"/>
    <col min="15610" max="15610" width="11" customWidth="1"/>
    <col min="15611" max="15611" width="7" bestFit="1" customWidth="1"/>
    <col min="15612" max="15612" width="9" bestFit="1" customWidth="1"/>
    <col min="15613" max="15613" width="8.28515625" customWidth="1"/>
    <col min="15614" max="15614" width="6.7109375" bestFit="1" customWidth="1"/>
    <col min="15615" max="15615" width="9.42578125" bestFit="1" customWidth="1"/>
    <col min="15616" max="15616" width="4.7109375" bestFit="1" customWidth="1"/>
    <col min="15617" max="15617" width="5.42578125" bestFit="1" customWidth="1"/>
    <col min="15618" max="15618" width="6.42578125" bestFit="1" customWidth="1"/>
    <col min="15619" max="15619" width="6.28515625" bestFit="1" customWidth="1"/>
    <col min="15620" max="15620" width="7" bestFit="1" customWidth="1"/>
    <col min="15621" max="15621" width="7.7109375" bestFit="1" customWidth="1"/>
    <col min="15622" max="15622" width="8.140625" bestFit="1" customWidth="1"/>
    <col min="15853" max="15853" width="2" customWidth="1"/>
    <col min="15854" max="15854" width="4" bestFit="1" customWidth="1"/>
    <col min="15855" max="15855" width="20.7109375" customWidth="1"/>
    <col min="15856" max="15856" width="15.140625" bestFit="1" customWidth="1"/>
    <col min="15857" max="15857" width="5.42578125" bestFit="1" customWidth="1"/>
    <col min="15858" max="15858" width="5.5703125" bestFit="1" customWidth="1"/>
    <col min="15859" max="15859" width="7.42578125" bestFit="1" customWidth="1"/>
    <col min="15860" max="15860" width="8.28515625" bestFit="1" customWidth="1"/>
    <col min="15861" max="15861" width="5.42578125" bestFit="1" customWidth="1"/>
    <col min="15862" max="15862" width="7.42578125" bestFit="1" customWidth="1"/>
    <col min="15863" max="15863" width="9.140625" bestFit="1" customWidth="1"/>
    <col min="15864" max="15865" width="10.28515625" bestFit="1" customWidth="1"/>
    <col min="15866" max="15866" width="11" customWidth="1"/>
    <col min="15867" max="15867" width="7" bestFit="1" customWidth="1"/>
    <col min="15868" max="15868" width="9" bestFit="1" customWidth="1"/>
    <col min="15869" max="15869" width="8.28515625" customWidth="1"/>
    <col min="15870" max="15870" width="6.7109375" bestFit="1" customWidth="1"/>
    <col min="15871" max="15871" width="9.42578125" bestFit="1" customWidth="1"/>
    <col min="15872" max="15872" width="4.7109375" bestFit="1" customWidth="1"/>
    <col min="15873" max="15873" width="5.42578125" bestFit="1" customWidth="1"/>
    <col min="15874" max="15874" width="6.42578125" bestFit="1" customWidth="1"/>
    <col min="15875" max="15875" width="6.28515625" bestFit="1" customWidth="1"/>
    <col min="15876" max="15876" width="7" bestFit="1" customWidth="1"/>
    <col min="15877" max="15877" width="7.7109375" bestFit="1" customWidth="1"/>
    <col min="15878" max="15878" width="8.140625" bestFit="1" customWidth="1"/>
    <col min="16109" max="16109" width="2" customWidth="1"/>
    <col min="16110" max="16110" width="4" bestFit="1" customWidth="1"/>
    <col min="16111" max="16111" width="20.7109375" customWidth="1"/>
    <col min="16112" max="16112" width="15.140625" bestFit="1" customWidth="1"/>
    <col min="16113" max="16113" width="5.42578125" bestFit="1" customWidth="1"/>
    <col min="16114" max="16114" width="5.5703125" bestFit="1" customWidth="1"/>
    <col min="16115" max="16115" width="7.42578125" bestFit="1" customWidth="1"/>
    <col min="16116" max="16116" width="8.28515625" bestFit="1" customWidth="1"/>
    <col min="16117" max="16117" width="5.42578125" bestFit="1" customWidth="1"/>
    <col min="16118" max="16118" width="7.42578125" bestFit="1" customWidth="1"/>
    <col min="16119" max="16119" width="9.140625" bestFit="1" customWidth="1"/>
    <col min="16120" max="16121" width="10.28515625" bestFit="1" customWidth="1"/>
    <col min="16122" max="16122" width="11" customWidth="1"/>
    <col min="16123" max="16123" width="7" bestFit="1" customWidth="1"/>
    <col min="16124" max="16124" width="9" bestFit="1" customWidth="1"/>
    <col min="16125" max="16125" width="8.28515625" customWidth="1"/>
    <col min="16126" max="16126" width="6.7109375" bestFit="1" customWidth="1"/>
    <col min="16127" max="16127" width="9.42578125" bestFit="1" customWidth="1"/>
    <col min="16128" max="16128" width="4.7109375" bestFit="1" customWidth="1"/>
    <col min="16129" max="16129" width="5.42578125" bestFit="1" customWidth="1"/>
    <col min="16130" max="16130" width="6.42578125" bestFit="1" customWidth="1"/>
    <col min="16131" max="16131" width="6.28515625" bestFit="1" customWidth="1"/>
    <col min="16132" max="16132" width="7" bestFit="1" customWidth="1"/>
    <col min="16133" max="16133" width="7.7109375" bestFit="1" customWidth="1"/>
    <col min="16134" max="16134" width="8.140625" bestFit="1" customWidth="1"/>
  </cols>
  <sheetData>
    <row r="1" spans="2:15" s="3" customFormat="1" ht="20.25" x14ac:dyDescent="0.3">
      <c r="B1" s="2" t="s">
        <v>174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</sheetData>
  <mergeCells count="1">
    <mergeCell ref="B1:O1"/>
  </mergeCells>
  <printOptions horizontalCentered="1" verticalCentered="1"/>
  <pageMargins left="0.39370078740157483" right="0.39370078740157483" top="0.39370078740157483" bottom="0.11811023622047245" header="0.51181102362204722" footer="1.1417322834645669"/>
  <pageSetup paperSize="9" scale="81" orientation="landscape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FBC83-B2A7-4A23-B74D-87862BA2C6E8}">
  <sheetPr>
    <pageSetUpPr fitToPage="1"/>
  </sheetPr>
  <dimension ref="A1:J37"/>
  <sheetViews>
    <sheetView topLeftCell="A2" workbookViewId="0">
      <selection activeCell="D47" sqref="D47"/>
    </sheetView>
  </sheetViews>
  <sheetFormatPr baseColWidth="10" defaultRowHeight="12.75" x14ac:dyDescent="0.2"/>
  <cols>
    <col min="1" max="1" width="3" bestFit="1" customWidth="1"/>
    <col min="2" max="3" width="16" style="142" customWidth="1"/>
    <col min="4" max="4" width="21.28515625" style="142" customWidth="1"/>
    <col min="5" max="5" width="19.85546875" style="142" bestFit="1" customWidth="1"/>
    <col min="6" max="6" width="20.5703125" style="142" customWidth="1"/>
    <col min="7" max="7" width="23.42578125" style="142" bestFit="1" customWidth="1"/>
    <col min="8" max="8" width="24.28515625" style="142" bestFit="1" customWidth="1"/>
    <col min="9" max="9" width="21.7109375" bestFit="1" customWidth="1"/>
    <col min="10" max="10" width="2.7109375" bestFit="1" customWidth="1"/>
  </cols>
  <sheetData>
    <row r="1" spans="1:10" ht="15.75" thickBot="1" x14ac:dyDescent="0.25">
      <c r="A1" s="415"/>
      <c r="B1" s="416" t="s">
        <v>238</v>
      </c>
      <c r="C1" s="416" t="s">
        <v>239</v>
      </c>
      <c r="D1" s="417" t="s">
        <v>79</v>
      </c>
      <c r="E1" s="418" t="s">
        <v>80</v>
      </c>
      <c r="F1" s="418" t="s">
        <v>81</v>
      </c>
      <c r="G1" s="418" t="s">
        <v>240</v>
      </c>
      <c r="H1" s="418" t="s">
        <v>241</v>
      </c>
      <c r="I1" s="419" t="s">
        <v>242</v>
      </c>
      <c r="J1" s="420"/>
    </row>
    <row r="2" spans="1:10" s="10" customFormat="1" ht="18" customHeight="1" x14ac:dyDescent="0.2">
      <c r="A2" s="413">
        <v>1</v>
      </c>
      <c r="B2" s="408"/>
      <c r="C2" s="408"/>
      <c r="D2" s="409"/>
      <c r="E2" s="409"/>
      <c r="F2" s="409"/>
      <c r="G2" s="409"/>
      <c r="H2" s="409"/>
      <c r="I2" s="410"/>
      <c r="J2" s="411">
        <v>1</v>
      </c>
    </row>
    <row r="3" spans="1:10" s="10" customFormat="1" ht="16.5" customHeight="1" x14ac:dyDescent="0.2">
      <c r="A3" s="414">
        <v>2</v>
      </c>
      <c r="B3" s="399"/>
      <c r="C3" s="399"/>
      <c r="D3" s="400"/>
      <c r="E3" s="400"/>
      <c r="F3" s="400"/>
      <c r="G3" s="400"/>
      <c r="H3" s="400"/>
      <c r="I3" s="405"/>
      <c r="J3" s="412">
        <v>2</v>
      </c>
    </row>
    <row r="4" spans="1:10" s="10" customFormat="1" ht="15.75" customHeight="1" x14ac:dyDescent="0.2">
      <c r="A4" s="414">
        <v>3</v>
      </c>
      <c r="B4" s="399"/>
      <c r="C4" s="399"/>
      <c r="D4" s="400"/>
      <c r="E4" s="400"/>
      <c r="F4" s="400"/>
      <c r="G4" s="400"/>
      <c r="H4" s="400"/>
      <c r="I4" s="405"/>
      <c r="J4" s="412">
        <v>3</v>
      </c>
    </row>
    <row r="5" spans="1:10" s="10" customFormat="1" ht="15" customHeight="1" x14ac:dyDescent="0.2">
      <c r="A5" s="414">
        <v>4</v>
      </c>
      <c r="B5" s="399"/>
      <c r="C5" s="399"/>
      <c r="D5" s="400"/>
      <c r="E5" s="400"/>
      <c r="F5" s="400"/>
      <c r="G5" s="400"/>
      <c r="H5" s="400"/>
      <c r="I5" s="405"/>
      <c r="J5" s="412">
        <v>4</v>
      </c>
    </row>
    <row r="6" spans="1:10" s="10" customFormat="1" ht="15" customHeight="1" x14ac:dyDescent="0.2">
      <c r="A6" s="414">
        <v>5</v>
      </c>
      <c r="B6" s="399"/>
      <c r="C6" s="399"/>
      <c r="D6" s="400"/>
      <c r="E6" s="400"/>
      <c r="F6" s="400"/>
      <c r="G6" s="400"/>
      <c r="H6" s="400"/>
      <c r="I6" s="405"/>
      <c r="J6" s="412">
        <v>5</v>
      </c>
    </row>
    <row r="7" spans="1:10" s="10" customFormat="1" x14ac:dyDescent="0.2">
      <c r="A7" s="414">
        <v>6</v>
      </c>
      <c r="B7" s="399"/>
      <c r="C7" s="399"/>
      <c r="D7" s="400"/>
      <c r="E7" s="400"/>
      <c r="F7" s="400"/>
      <c r="G7" s="400"/>
      <c r="H7" s="400"/>
      <c r="I7" s="405"/>
      <c r="J7" s="412">
        <v>6</v>
      </c>
    </row>
    <row r="8" spans="1:10" s="10" customFormat="1" x14ac:dyDescent="0.2">
      <c r="A8" s="414">
        <v>7</v>
      </c>
      <c r="B8" s="399"/>
      <c r="C8" s="399"/>
      <c r="D8" s="400"/>
      <c r="E8" s="400"/>
      <c r="F8" s="400"/>
      <c r="G8" s="400"/>
      <c r="H8" s="400"/>
      <c r="I8" s="405"/>
      <c r="J8" s="412">
        <v>7</v>
      </c>
    </row>
    <row r="9" spans="1:10" s="10" customFormat="1" x14ac:dyDescent="0.2">
      <c r="A9" s="414">
        <v>8</v>
      </c>
      <c r="B9" s="399"/>
      <c r="C9" s="399"/>
      <c r="D9" s="400"/>
      <c r="E9" s="400"/>
      <c r="F9" s="400"/>
      <c r="G9" s="400"/>
      <c r="H9" s="400"/>
      <c r="I9" s="405"/>
      <c r="J9" s="412">
        <v>8</v>
      </c>
    </row>
    <row r="10" spans="1:10" s="10" customFormat="1" x14ac:dyDescent="0.2">
      <c r="A10" s="414">
        <v>9</v>
      </c>
      <c r="B10" s="399"/>
      <c r="C10" s="399"/>
      <c r="D10" s="400"/>
      <c r="E10" s="400"/>
      <c r="F10" s="400"/>
      <c r="G10" s="400"/>
      <c r="H10" s="400"/>
      <c r="I10" s="405"/>
      <c r="J10" s="412">
        <v>9</v>
      </c>
    </row>
    <row r="11" spans="1:10" s="10" customFormat="1" x14ac:dyDescent="0.2">
      <c r="A11" s="414">
        <v>10</v>
      </c>
      <c r="B11" s="399"/>
      <c r="C11" s="399"/>
      <c r="D11" s="400"/>
      <c r="E11" s="400"/>
      <c r="F11" s="400"/>
      <c r="G11" s="400"/>
      <c r="H11" s="400"/>
      <c r="I11" s="405"/>
      <c r="J11" s="412">
        <v>10</v>
      </c>
    </row>
    <row r="12" spans="1:10" s="10" customFormat="1" x14ac:dyDescent="0.2">
      <c r="A12" s="414">
        <v>11</v>
      </c>
      <c r="B12" s="399"/>
      <c r="C12" s="399"/>
      <c r="D12" s="400"/>
      <c r="E12" s="400"/>
      <c r="F12" s="400"/>
      <c r="G12" s="400"/>
      <c r="H12" s="400"/>
      <c r="I12" s="405"/>
      <c r="J12" s="412">
        <v>11</v>
      </c>
    </row>
    <row r="13" spans="1:10" s="10" customFormat="1" x14ac:dyDescent="0.2">
      <c r="A13" s="414">
        <v>12</v>
      </c>
      <c r="B13" s="399"/>
      <c r="C13" s="399"/>
      <c r="D13" s="400"/>
      <c r="E13" s="400"/>
      <c r="F13" s="400"/>
      <c r="G13" s="400"/>
      <c r="H13" s="400"/>
      <c r="I13" s="405"/>
      <c r="J13" s="412">
        <v>12</v>
      </c>
    </row>
    <row r="14" spans="1:10" s="10" customFormat="1" x14ac:dyDescent="0.2">
      <c r="A14" s="414">
        <v>13</v>
      </c>
      <c r="B14" s="399"/>
      <c r="C14" s="399"/>
      <c r="D14" s="400"/>
      <c r="E14" s="400"/>
      <c r="F14" s="400"/>
      <c r="G14" s="400"/>
      <c r="H14" s="400"/>
      <c r="I14" s="405"/>
      <c r="J14" s="412">
        <v>13</v>
      </c>
    </row>
    <row r="15" spans="1:10" s="10" customFormat="1" x14ac:dyDescent="0.2">
      <c r="A15" s="414">
        <v>14</v>
      </c>
      <c r="B15" s="399"/>
      <c r="C15" s="399"/>
      <c r="D15" s="400"/>
      <c r="E15" s="400"/>
      <c r="F15" s="400"/>
      <c r="G15" s="400"/>
      <c r="H15" s="400"/>
      <c r="I15" s="406"/>
      <c r="J15" s="412">
        <v>14</v>
      </c>
    </row>
    <row r="16" spans="1:10" s="10" customFormat="1" x14ac:dyDescent="0.2">
      <c r="A16" s="414">
        <v>15</v>
      </c>
      <c r="B16" s="399"/>
      <c r="C16" s="399"/>
      <c r="D16" s="400"/>
      <c r="E16" s="400"/>
      <c r="F16" s="400"/>
      <c r="G16" s="400"/>
      <c r="H16" s="400"/>
      <c r="I16" s="405"/>
      <c r="J16" s="412">
        <v>15</v>
      </c>
    </row>
    <row r="17" spans="1:10" s="10" customFormat="1" x14ac:dyDescent="0.2">
      <c r="A17" s="414">
        <v>16</v>
      </c>
      <c r="B17" s="399"/>
      <c r="C17" s="399"/>
      <c r="D17" s="400"/>
      <c r="E17" s="400"/>
      <c r="F17" s="400"/>
      <c r="G17" s="400"/>
      <c r="H17" s="400"/>
      <c r="I17" s="405"/>
      <c r="J17" s="412">
        <v>16</v>
      </c>
    </row>
    <row r="18" spans="1:10" s="10" customFormat="1" x14ac:dyDescent="0.2">
      <c r="A18" s="414">
        <v>17</v>
      </c>
      <c r="B18" s="402"/>
      <c r="C18" s="402"/>
      <c r="D18" s="400"/>
      <c r="E18" s="400"/>
      <c r="F18" s="400"/>
      <c r="G18" s="400"/>
      <c r="H18" s="400"/>
      <c r="I18" s="405"/>
      <c r="J18" s="412">
        <v>17</v>
      </c>
    </row>
    <row r="19" spans="1:10" s="10" customFormat="1" x14ac:dyDescent="0.2">
      <c r="A19" s="414">
        <v>18</v>
      </c>
      <c r="B19" s="403"/>
      <c r="C19" s="403"/>
      <c r="D19" s="400"/>
      <c r="E19" s="400"/>
      <c r="F19" s="400"/>
      <c r="G19" s="400"/>
      <c r="H19" s="400"/>
      <c r="I19" s="405"/>
      <c r="J19" s="412">
        <v>18</v>
      </c>
    </row>
    <row r="20" spans="1:10" s="10" customFormat="1" x14ac:dyDescent="0.2">
      <c r="A20" s="414">
        <v>19</v>
      </c>
      <c r="B20" s="403"/>
      <c r="C20" s="403"/>
      <c r="D20" s="400"/>
      <c r="E20" s="400"/>
      <c r="F20" s="400"/>
      <c r="G20" s="400"/>
      <c r="H20" s="400"/>
      <c r="I20" s="405"/>
      <c r="J20" s="412">
        <v>19</v>
      </c>
    </row>
    <row r="21" spans="1:10" s="10" customFormat="1" x14ac:dyDescent="0.2">
      <c r="A21" s="414">
        <v>20</v>
      </c>
      <c r="B21" s="403"/>
      <c r="C21" s="403"/>
      <c r="D21" s="400"/>
      <c r="E21" s="400"/>
      <c r="F21" s="400"/>
      <c r="G21" s="400"/>
      <c r="H21" s="400"/>
      <c r="I21" s="405"/>
      <c r="J21" s="412">
        <v>20</v>
      </c>
    </row>
    <row r="22" spans="1:10" s="10" customFormat="1" x14ac:dyDescent="0.2">
      <c r="A22" s="414">
        <v>21</v>
      </c>
      <c r="B22" s="403"/>
      <c r="C22" s="403"/>
      <c r="D22" s="400"/>
      <c r="E22" s="400"/>
      <c r="F22" s="400"/>
      <c r="G22" s="400"/>
      <c r="H22" s="401"/>
      <c r="I22" s="405"/>
      <c r="J22" s="412">
        <v>21</v>
      </c>
    </row>
    <row r="23" spans="1:10" s="10" customFormat="1" x14ac:dyDescent="0.2">
      <c r="A23" s="414">
        <v>22</v>
      </c>
      <c r="B23" s="403"/>
      <c r="C23" s="403"/>
      <c r="D23" s="400"/>
      <c r="E23" s="400"/>
      <c r="F23" s="400"/>
      <c r="G23" s="400"/>
      <c r="H23" s="400"/>
      <c r="I23" s="405"/>
      <c r="J23" s="412">
        <v>22</v>
      </c>
    </row>
    <row r="24" spans="1:10" s="10" customFormat="1" x14ac:dyDescent="0.2">
      <c r="A24" s="414">
        <v>23</v>
      </c>
      <c r="B24" s="399"/>
      <c r="C24" s="399"/>
      <c r="D24" s="400"/>
      <c r="E24" s="400"/>
      <c r="F24" s="400"/>
      <c r="G24" s="400"/>
      <c r="H24" s="400"/>
      <c r="I24" s="405"/>
      <c r="J24" s="412">
        <v>23</v>
      </c>
    </row>
    <row r="25" spans="1:10" s="10" customFormat="1" x14ac:dyDescent="0.2">
      <c r="A25" s="414">
        <v>24</v>
      </c>
      <c r="B25" s="399"/>
      <c r="C25" s="399"/>
      <c r="D25" s="400"/>
      <c r="E25" s="400"/>
      <c r="F25" s="400"/>
      <c r="G25" s="400"/>
      <c r="H25" s="400"/>
      <c r="I25" s="405"/>
      <c r="J25" s="412">
        <v>24</v>
      </c>
    </row>
    <row r="26" spans="1:10" s="10" customFormat="1" x14ac:dyDescent="0.2">
      <c r="A26" s="414">
        <v>25</v>
      </c>
      <c r="B26" s="403"/>
      <c r="C26" s="403"/>
      <c r="D26" s="400"/>
      <c r="E26" s="400"/>
      <c r="F26" s="400"/>
      <c r="G26" s="400"/>
      <c r="H26" s="400"/>
      <c r="I26" s="405"/>
      <c r="J26" s="412">
        <v>25</v>
      </c>
    </row>
    <row r="27" spans="1:10" s="10" customFormat="1" x14ac:dyDescent="0.2">
      <c r="A27" s="414">
        <v>26</v>
      </c>
      <c r="B27" s="403"/>
      <c r="C27" s="403"/>
      <c r="D27" s="400"/>
      <c r="E27" s="400"/>
      <c r="F27" s="400"/>
      <c r="G27" s="400"/>
      <c r="H27" s="400"/>
      <c r="I27" s="405"/>
      <c r="J27" s="412">
        <v>26</v>
      </c>
    </row>
    <row r="28" spans="1:10" s="10" customFormat="1" x14ac:dyDescent="0.2">
      <c r="A28" s="414">
        <v>27</v>
      </c>
      <c r="B28" s="403"/>
      <c r="C28" s="403"/>
      <c r="D28" s="400"/>
      <c r="E28" s="400"/>
      <c r="F28" s="400"/>
      <c r="G28" s="400"/>
      <c r="H28" s="400"/>
      <c r="I28" s="405"/>
      <c r="J28" s="412">
        <v>27</v>
      </c>
    </row>
    <row r="29" spans="1:10" s="10" customFormat="1" x14ac:dyDescent="0.2">
      <c r="A29" s="414">
        <v>28</v>
      </c>
      <c r="B29" s="403"/>
      <c r="C29" s="403"/>
      <c r="D29" s="401"/>
      <c r="E29" s="400"/>
      <c r="F29" s="400"/>
      <c r="G29" s="400"/>
      <c r="H29" s="400"/>
      <c r="I29" s="405"/>
      <c r="J29" s="412">
        <v>28</v>
      </c>
    </row>
    <row r="30" spans="1:10" s="10" customFormat="1" x14ac:dyDescent="0.2">
      <c r="A30" s="414">
        <v>29</v>
      </c>
      <c r="B30" s="403"/>
      <c r="C30" s="403"/>
      <c r="D30" s="400"/>
      <c r="E30" s="400"/>
      <c r="F30" s="400"/>
      <c r="G30" s="400"/>
      <c r="H30" s="400"/>
      <c r="I30" s="405"/>
      <c r="J30" s="412">
        <v>29</v>
      </c>
    </row>
    <row r="31" spans="1:10" s="10" customFormat="1" x14ac:dyDescent="0.2">
      <c r="A31" s="414">
        <v>30</v>
      </c>
      <c r="B31" s="403"/>
      <c r="C31" s="403"/>
      <c r="D31" s="400"/>
      <c r="E31" s="400"/>
      <c r="F31" s="400"/>
      <c r="G31" s="400"/>
      <c r="H31" s="400"/>
      <c r="I31" s="405"/>
      <c r="J31" s="412">
        <v>30</v>
      </c>
    </row>
    <row r="32" spans="1:10" s="10" customFormat="1" x14ac:dyDescent="0.2">
      <c r="A32" s="414">
        <v>31</v>
      </c>
      <c r="B32" s="403"/>
      <c r="C32" s="403"/>
      <c r="D32" s="400"/>
      <c r="E32" s="400"/>
      <c r="F32" s="400"/>
      <c r="G32" s="400"/>
      <c r="H32" s="400"/>
      <c r="I32" s="405"/>
      <c r="J32" s="412">
        <v>31</v>
      </c>
    </row>
    <row r="33" spans="1:10" s="10" customFormat="1" x14ac:dyDescent="0.2">
      <c r="A33" s="414">
        <v>32</v>
      </c>
      <c r="B33" s="403"/>
      <c r="C33" s="403"/>
      <c r="D33" s="400"/>
      <c r="E33" s="400"/>
      <c r="F33" s="400"/>
      <c r="G33" s="400"/>
      <c r="H33" s="400"/>
      <c r="I33" s="405"/>
      <c r="J33" s="412">
        <v>32</v>
      </c>
    </row>
    <row r="34" spans="1:10" s="10" customFormat="1" x14ac:dyDescent="0.2">
      <c r="A34" s="414">
        <v>33</v>
      </c>
      <c r="B34" s="399"/>
      <c r="C34" s="399"/>
      <c r="D34" s="400"/>
      <c r="E34" s="400"/>
      <c r="F34" s="400"/>
      <c r="G34" s="400"/>
      <c r="H34" s="400"/>
      <c r="I34" s="405"/>
      <c r="J34" s="412">
        <v>33</v>
      </c>
    </row>
    <row r="35" spans="1:10" s="10" customFormat="1" x14ac:dyDescent="0.2">
      <c r="A35" s="414">
        <v>34</v>
      </c>
      <c r="B35" s="403"/>
      <c r="C35" s="403"/>
      <c r="D35" s="400"/>
      <c r="E35" s="400"/>
      <c r="F35" s="400"/>
      <c r="G35" s="400"/>
      <c r="H35" s="400"/>
      <c r="I35" s="405"/>
      <c r="J35" s="412">
        <v>34</v>
      </c>
    </row>
    <row r="36" spans="1:10" s="10" customFormat="1" x14ac:dyDescent="0.2">
      <c r="A36" s="414">
        <v>35</v>
      </c>
      <c r="B36" s="403"/>
      <c r="C36" s="403"/>
      <c r="D36" s="400"/>
      <c r="E36" s="404"/>
      <c r="F36" s="404"/>
      <c r="G36" s="400"/>
      <c r="H36" s="400"/>
      <c r="I36" s="405"/>
      <c r="J36" s="412">
        <v>35</v>
      </c>
    </row>
    <row r="37" spans="1:10" s="10" customFormat="1" ht="13.5" thickBot="1" x14ac:dyDescent="0.25">
      <c r="A37" s="398">
        <v>36</v>
      </c>
      <c r="B37" s="404"/>
      <c r="C37" s="404"/>
      <c r="D37" s="400"/>
      <c r="E37" s="404"/>
      <c r="F37" s="404"/>
      <c r="G37" s="404"/>
      <c r="H37" s="404"/>
      <c r="I37" s="397"/>
      <c r="J37" s="407">
        <v>36</v>
      </c>
    </row>
  </sheetData>
  <pageMargins left="0.7" right="0.7" top="0.75" bottom="0.75" header="0.3" footer="0.3"/>
  <pageSetup paperSize="9" scale="7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C256E-6C6F-47E2-97F9-B54927146DA0}">
  <dimension ref="A1:E22"/>
  <sheetViews>
    <sheetView workbookViewId="0">
      <selection activeCell="F21" sqref="F21"/>
    </sheetView>
  </sheetViews>
  <sheetFormatPr baseColWidth="10" defaultRowHeight="12.75" x14ac:dyDescent="0.2"/>
  <cols>
    <col min="1" max="1" width="14" bestFit="1" customWidth="1"/>
  </cols>
  <sheetData>
    <row r="1" spans="1:5" ht="13.5" thickBot="1" x14ac:dyDescent="0.25">
      <c r="A1" s="195" t="s">
        <v>93</v>
      </c>
      <c r="B1" s="195"/>
      <c r="C1" s="195"/>
      <c r="D1" s="195"/>
      <c r="E1" s="195"/>
    </row>
    <row r="2" spans="1:5" ht="13.5" thickBot="1" x14ac:dyDescent="0.25">
      <c r="A2" s="711" t="s">
        <v>96</v>
      </c>
      <c r="B2" s="734"/>
      <c r="C2" s="734"/>
      <c r="D2" s="734"/>
      <c r="E2" s="712"/>
    </row>
    <row r="3" spans="1:5" x14ac:dyDescent="0.2">
      <c r="A3" s="89" t="s">
        <v>47</v>
      </c>
      <c r="B3" s="188" t="s">
        <v>54</v>
      </c>
      <c r="C3" s="187" t="s">
        <v>95</v>
      </c>
      <c r="D3" s="187">
        <v>3.5</v>
      </c>
      <c r="E3" s="4"/>
    </row>
    <row r="4" spans="1:5" x14ac:dyDescent="0.2">
      <c r="A4" s="50" t="s">
        <v>19</v>
      </c>
      <c r="B4" s="185" t="s">
        <v>55</v>
      </c>
      <c r="C4" s="186"/>
      <c r="D4" s="187" t="s">
        <v>94</v>
      </c>
      <c r="E4" s="4"/>
    </row>
    <row r="5" spans="1:5" ht="14.25" x14ac:dyDescent="0.2">
      <c r="A5" s="738" t="s">
        <v>178</v>
      </c>
      <c r="B5" s="739"/>
      <c r="C5" s="739"/>
      <c r="D5" s="739"/>
      <c r="E5" s="740"/>
    </row>
    <row r="6" spans="1:5" x14ac:dyDescent="0.2">
      <c r="A6" s="221"/>
      <c r="B6" s="312"/>
      <c r="C6" s="313"/>
      <c r="D6" s="314"/>
      <c r="E6" s="103"/>
    </row>
    <row r="7" spans="1:5" x14ac:dyDescent="0.2">
      <c r="A7" s="221"/>
      <c r="B7" s="312"/>
      <c r="C7" s="313"/>
      <c r="D7" s="314"/>
      <c r="E7" s="103"/>
    </row>
    <row r="8" spans="1:5" x14ac:dyDescent="0.2">
      <c r="A8" s="221"/>
      <c r="B8" s="312"/>
      <c r="C8" s="313"/>
      <c r="D8" s="314"/>
      <c r="E8" s="103"/>
    </row>
    <row r="9" spans="1:5" x14ac:dyDescent="0.2">
      <c r="A9" s="735" t="s">
        <v>100</v>
      </c>
      <c r="B9" s="736"/>
      <c r="C9" s="736"/>
      <c r="D9" s="736"/>
      <c r="E9" s="737"/>
    </row>
    <row r="10" spans="1:5" x14ac:dyDescent="0.2">
      <c r="A10" s="147" t="s">
        <v>83</v>
      </c>
      <c r="B10" s="189" t="s">
        <v>84</v>
      </c>
      <c r="C10" s="187" t="s">
        <v>95</v>
      </c>
      <c r="D10" s="190">
        <v>11</v>
      </c>
      <c r="E10" s="315" t="s">
        <v>80</v>
      </c>
    </row>
    <row r="11" spans="1:5" x14ac:dyDescent="0.2">
      <c r="E11" s="124"/>
    </row>
    <row r="12" spans="1:5" x14ac:dyDescent="0.2">
      <c r="A12" s="138" t="s">
        <v>64</v>
      </c>
      <c r="B12" s="191" t="s">
        <v>65</v>
      </c>
      <c r="C12" s="4"/>
      <c r="D12" s="192"/>
      <c r="E12" s="315" t="s">
        <v>97</v>
      </c>
    </row>
    <row r="13" spans="1:5" x14ac:dyDescent="0.2">
      <c r="A13" s="138" t="s">
        <v>67</v>
      </c>
      <c r="B13" s="134" t="s">
        <v>68</v>
      </c>
      <c r="C13" s="187" t="s">
        <v>95</v>
      </c>
      <c r="D13" s="190"/>
      <c r="E13" s="315"/>
    </row>
    <row r="14" spans="1:5" x14ac:dyDescent="0.2">
      <c r="A14" s="138" t="s">
        <v>69</v>
      </c>
      <c r="B14" s="191" t="s">
        <v>70</v>
      </c>
      <c r="C14" s="187" t="s">
        <v>95</v>
      </c>
      <c r="D14" s="190" t="e">
        <f>+(#REF!+E14)</f>
        <v>#REF!</v>
      </c>
      <c r="E14" s="315"/>
    </row>
    <row r="15" spans="1:5" x14ac:dyDescent="0.2">
      <c r="A15" s="4"/>
      <c r="B15" s="4"/>
      <c r="C15" s="4"/>
      <c r="D15" s="4"/>
      <c r="E15" s="315"/>
    </row>
    <row r="16" spans="1:5" x14ac:dyDescent="0.2">
      <c r="A16" s="138" t="s">
        <v>72</v>
      </c>
      <c r="B16" s="191" t="s">
        <v>73</v>
      </c>
      <c r="C16" s="4"/>
      <c r="D16" s="187" t="s">
        <v>94</v>
      </c>
      <c r="E16" s="315" t="s">
        <v>98</v>
      </c>
    </row>
    <row r="17" spans="1:5" x14ac:dyDescent="0.2">
      <c r="A17" s="138" t="s">
        <v>77</v>
      </c>
      <c r="B17" s="191" t="s">
        <v>78</v>
      </c>
      <c r="C17" s="4"/>
      <c r="D17" s="187" t="s">
        <v>94</v>
      </c>
      <c r="E17" s="315"/>
    </row>
    <row r="18" spans="1:5" x14ac:dyDescent="0.2">
      <c r="A18" s="4"/>
      <c r="B18" s="4"/>
      <c r="C18" s="4"/>
      <c r="D18" s="4"/>
      <c r="E18" s="315"/>
    </row>
    <row r="19" spans="1:5" x14ac:dyDescent="0.2">
      <c r="A19" s="50" t="s">
        <v>88</v>
      </c>
      <c r="B19" s="193" t="s">
        <v>89</v>
      </c>
      <c r="C19" s="4"/>
      <c r="D19" s="187" t="s">
        <v>94</v>
      </c>
      <c r="E19" s="315" t="s">
        <v>82</v>
      </c>
    </row>
    <row r="20" spans="1:5" x14ac:dyDescent="0.2">
      <c r="A20" s="4"/>
      <c r="B20" s="4"/>
      <c r="C20" s="4"/>
      <c r="D20" s="4"/>
      <c r="E20" s="315"/>
    </row>
    <row r="21" spans="1:5" x14ac:dyDescent="0.2">
      <c r="A21" s="115" t="s">
        <v>57</v>
      </c>
      <c r="B21" s="194" t="s">
        <v>40</v>
      </c>
      <c r="C21" s="187" t="s">
        <v>95</v>
      </c>
      <c r="D21" s="4"/>
      <c r="E21" s="315" t="s">
        <v>99</v>
      </c>
    </row>
    <row r="22" spans="1:5" x14ac:dyDescent="0.2">
      <c r="A22" s="115" t="s">
        <v>58</v>
      </c>
      <c r="B22" s="194" t="s">
        <v>59</v>
      </c>
      <c r="C22" s="4"/>
      <c r="D22" s="187" t="s">
        <v>94</v>
      </c>
      <c r="E22" s="315"/>
    </row>
  </sheetData>
  <mergeCells count="3">
    <mergeCell ref="A2:E2"/>
    <mergeCell ref="A9:E9"/>
    <mergeCell ref="A5:E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A54CD-9C73-4255-A729-938D84BD9299}">
  <sheetPr>
    <pageSetUpPr fitToPage="1"/>
  </sheetPr>
  <dimension ref="A1:X45"/>
  <sheetViews>
    <sheetView zoomScale="86" zoomScaleNormal="86" workbookViewId="0">
      <selection activeCell="B15" sqref="B15"/>
    </sheetView>
  </sheetViews>
  <sheetFormatPr baseColWidth="10" defaultRowHeight="12.75" x14ac:dyDescent="0.2"/>
  <cols>
    <col min="1" max="1" width="3" bestFit="1" customWidth="1"/>
    <col min="2" max="2" width="28.28515625" bestFit="1" customWidth="1"/>
    <col min="3" max="3" width="6.42578125" bestFit="1" customWidth="1"/>
    <col min="4" max="4" width="4.85546875" bestFit="1" customWidth="1"/>
    <col min="5" max="5" width="6.42578125" bestFit="1" customWidth="1"/>
    <col min="6" max="6" width="7.140625" bestFit="1" customWidth="1"/>
    <col min="7" max="7" width="7.5703125" bestFit="1" customWidth="1"/>
    <col min="8" max="8" width="8.140625" customWidth="1"/>
    <col min="9" max="9" width="7.42578125" bestFit="1" customWidth="1"/>
    <col min="10" max="10" width="7.5703125" bestFit="1" customWidth="1"/>
    <col min="11" max="11" width="6.28515625" bestFit="1" customWidth="1"/>
    <col min="12" max="12" width="6.42578125" bestFit="1" customWidth="1"/>
    <col min="13" max="13" width="6.5703125" customWidth="1"/>
    <col min="14" max="14" width="6.28515625" bestFit="1" customWidth="1"/>
    <col min="15" max="15" width="7.7109375" customWidth="1"/>
    <col min="16" max="16" width="6.28515625" bestFit="1" customWidth="1"/>
    <col min="17" max="17" width="8.42578125" bestFit="1" customWidth="1"/>
    <col min="18" max="18" width="6" customWidth="1"/>
    <col min="19" max="19" width="8" bestFit="1" customWidth="1"/>
    <col min="20" max="20" width="8.140625" bestFit="1" customWidth="1"/>
    <col min="21" max="21" width="6.28515625" bestFit="1" customWidth="1"/>
    <col min="22" max="22" width="7.5703125" bestFit="1" customWidth="1"/>
    <col min="23" max="24" width="6.28515625" bestFit="1" customWidth="1"/>
  </cols>
  <sheetData>
    <row r="1" spans="1:24" ht="18.75" thickBot="1" x14ac:dyDescent="0.3">
      <c r="A1" s="741" t="s">
        <v>166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  <c r="S1" s="741"/>
      <c r="T1" s="741"/>
      <c r="U1" s="741"/>
      <c r="V1" s="741"/>
      <c r="W1" s="741"/>
      <c r="X1" s="741"/>
    </row>
    <row r="2" spans="1:24" ht="13.5" thickBot="1" x14ac:dyDescent="0.25">
      <c r="A2" s="213"/>
      <c r="B2" s="219"/>
      <c r="C2" s="224" t="s">
        <v>157</v>
      </c>
      <c r="D2" s="224" t="s">
        <v>158</v>
      </c>
      <c r="E2" s="216" t="s">
        <v>144</v>
      </c>
      <c r="F2" s="214" t="s">
        <v>145</v>
      </c>
      <c r="G2" s="214" t="s">
        <v>146</v>
      </c>
      <c r="H2" s="214" t="s">
        <v>147</v>
      </c>
      <c r="I2" s="214" t="s">
        <v>148</v>
      </c>
      <c r="J2" s="214" t="s">
        <v>149</v>
      </c>
      <c r="K2" s="214" t="s">
        <v>150</v>
      </c>
      <c r="L2" s="214" t="s">
        <v>151</v>
      </c>
      <c r="M2" s="214" t="s">
        <v>152</v>
      </c>
      <c r="N2" s="214" t="s">
        <v>153</v>
      </c>
      <c r="O2" s="214" t="s">
        <v>154</v>
      </c>
      <c r="P2" s="214" t="s">
        <v>155</v>
      </c>
      <c r="Q2" s="214" t="s">
        <v>156</v>
      </c>
      <c r="R2" s="214" t="s">
        <v>159</v>
      </c>
      <c r="S2" s="214" t="s">
        <v>160</v>
      </c>
      <c r="T2" s="214" t="s">
        <v>161</v>
      </c>
      <c r="U2" s="214" t="s">
        <v>162</v>
      </c>
      <c r="V2" s="214" t="s">
        <v>163</v>
      </c>
      <c r="W2" s="214" t="s">
        <v>164</v>
      </c>
      <c r="X2" s="215" t="s">
        <v>165</v>
      </c>
    </row>
    <row r="3" spans="1:24" x14ac:dyDescent="0.2">
      <c r="A3" s="218">
        <v>1</v>
      </c>
      <c r="B3" s="220" t="s">
        <v>107</v>
      </c>
      <c r="C3" s="225">
        <v>10.09</v>
      </c>
      <c r="D3" s="232">
        <v>33</v>
      </c>
      <c r="E3" s="229">
        <v>11.8</v>
      </c>
      <c r="F3" s="212">
        <v>11.67</v>
      </c>
      <c r="G3" s="212">
        <v>13.13</v>
      </c>
      <c r="H3" s="212"/>
      <c r="I3" s="212"/>
      <c r="J3" s="212">
        <v>9.3800000000000008</v>
      </c>
      <c r="K3" s="212">
        <v>12.51</v>
      </c>
      <c r="L3" s="212">
        <v>4.67</v>
      </c>
      <c r="M3" s="212">
        <v>11.83</v>
      </c>
      <c r="N3" s="212"/>
      <c r="O3" s="212"/>
      <c r="P3" s="212"/>
      <c r="Q3" s="212"/>
      <c r="R3" s="212"/>
      <c r="S3" s="212"/>
      <c r="T3" s="212"/>
      <c r="U3" s="212">
        <v>15</v>
      </c>
      <c r="V3" s="212"/>
      <c r="W3" s="212"/>
      <c r="X3" s="212"/>
    </row>
    <row r="4" spans="1:24" x14ac:dyDescent="0.2">
      <c r="A4" s="218">
        <v>2</v>
      </c>
      <c r="B4" s="221" t="s">
        <v>108</v>
      </c>
      <c r="C4" s="226">
        <v>11.01</v>
      </c>
      <c r="D4" s="233">
        <v>31</v>
      </c>
      <c r="E4" s="230">
        <v>8.4</v>
      </c>
      <c r="F4" s="208">
        <v>13.2</v>
      </c>
      <c r="G4" s="208">
        <v>9.8800000000000008</v>
      </c>
      <c r="H4" s="208">
        <v>15</v>
      </c>
      <c r="I4" s="208"/>
      <c r="J4" s="208"/>
      <c r="K4" s="208">
        <v>10.53</v>
      </c>
      <c r="L4" s="208"/>
      <c r="M4" s="208"/>
      <c r="N4" s="208"/>
      <c r="O4" s="208"/>
      <c r="P4" s="208">
        <v>8.41</v>
      </c>
      <c r="Q4" s="208">
        <v>13.33</v>
      </c>
      <c r="R4" s="208"/>
      <c r="S4" s="208">
        <v>9.5</v>
      </c>
      <c r="T4" s="208"/>
      <c r="U4" s="208">
        <v>13.5</v>
      </c>
      <c r="V4" s="208"/>
      <c r="W4" s="208"/>
      <c r="X4" s="208"/>
    </row>
    <row r="5" spans="1:24" x14ac:dyDescent="0.2">
      <c r="A5" s="218">
        <v>3</v>
      </c>
      <c r="B5" s="221" t="s">
        <v>109</v>
      </c>
      <c r="C5" s="226">
        <v>14.55</v>
      </c>
      <c r="D5" s="233">
        <v>9</v>
      </c>
      <c r="E5" s="230">
        <v>13.8</v>
      </c>
      <c r="F5" s="208">
        <v>14.4</v>
      </c>
      <c r="G5" s="208">
        <v>10.56</v>
      </c>
      <c r="H5" s="208"/>
      <c r="I5" s="208"/>
      <c r="J5" s="208">
        <v>17</v>
      </c>
      <c r="K5" s="208">
        <v>14.76</v>
      </c>
      <c r="L5" s="208"/>
      <c r="M5" s="208">
        <v>14</v>
      </c>
      <c r="N5" s="208"/>
      <c r="O5" s="208"/>
      <c r="P5" s="208"/>
      <c r="Q5" s="208">
        <v>16.5</v>
      </c>
      <c r="R5" s="208"/>
      <c r="S5" s="208">
        <v>12.5</v>
      </c>
      <c r="T5" s="208"/>
      <c r="U5" s="208">
        <v>13</v>
      </c>
      <c r="V5" s="208"/>
      <c r="W5" s="208"/>
      <c r="X5" s="208"/>
    </row>
    <row r="6" spans="1:24" x14ac:dyDescent="0.2">
      <c r="A6" s="218">
        <v>4</v>
      </c>
      <c r="B6" s="221" t="s">
        <v>110</v>
      </c>
      <c r="C6" s="226">
        <v>13.74</v>
      </c>
      <c r="D6" s="233">
        <v>12</v>
      </c>
      <c r="E6" s="230">
        <v>12.8</v>
      </c>
      <c r="F6" s="208">
        <v>14.8</v>
      </c>
      <c r="G6" s="208">
        <v>13.56</v>
      </c>
      <c r="H6" s="208">
        <v>13.83</v>
      </c>
      <c r="I6" s="208"/>
      <c r="J6" s="208"/>
      <c r="K6" s="208">
        <v>12.84</v>
      </c>
      <c r="L6" s="208"/>
      <c r="M6" s="208">
        <v>12.83</v>
      </c>
      <c r="N6" s="208"/>
      <c r="O6" s="208"/>
      <c r="P6" s="208"/>
      <c r="Q6" s="208">
        <v>13.33</v>
      </c>
      <c r="R6" s="208">
        <v>15.33</v>
      </c>
      <c r="S6" s="208"/>
      <c r="T6" s="208"/>
      <c r="U6" s="208">
        <v>20</v>
      </c>
      <c r="V6" s="208"/>
      <c r="W6" s="208"/>
      <c r="X6" s="208"/>
    </row>
    <row r="7" spans="1:24" x14ac:dyDescent="0.2">
      <c r="A7" s="218">
        <v>5</v>
      </c>
      <c r="B7" s="221" t="s">
        <v>111</v>
      </c>
      <c r="C7" s="226">
        <v>16.510000000000002</v>
      </c>
      <c r="D7" s="233">
        <v>4</v>
      </c>
      <c r="E7" s="230">
        <v>15.8</v>
      </c>
      <c r="F7" s="208">
        <v>16.8</v>
      </c>
      <c r="G7" s="208">
        <v>16.88</v>
      </c>
      <c r="H7" s="208"/>
      <c r="I7" s="208"/>
      <c r="J7" s="208">
        <v>20</v>
      </c>
      <c r="K7" s="208">
        <v>17.329999999999998</v>
      </c>
      <c r="L7" s="208">
        <v>17.010000000000002</v>
      </c>
      <c r="M7" s="208"/>
      <c r="N7" s="208"/>
      <c r="O7" s="208">
        <v>15.73</v>
      </c>
      <c r="P7" s="208"/>
      <c r="Q7" s="208"/>
      <c r="R7" s="208"/>
      <c r="S7" s="208"/>
      <c r="T7" s="208">
        <v>12.67</v>
      </c>
      <c r="U7" s="208">
        <v>16</v>
      </c>
      <c r="V7" s="208"/>
      <c r="W7" s="208"/>
      <c r="X7" s="208"/>
    </row>
    <row r="8" spans="1:24" x14ac:dyDescent="0.2">
      <c r="A8" s="218">
        <v>6</v>
      </c>
      <c r="B8" s="221" t="s">
        <v>112</v>
      </c>
      <c r="C8" s="226">
        <v>13.43</v>
      </c>
      <c r="D8" s="233">
        <v>17</v>
      </c>
      <c r="E8" s="230">
        <v>12.8</v>
      </c>
      <c r="F8" s="208">
        <v>14</v>
      </c>
      <c r="G8" s="208">
        <v>13.63</v>
      </c>
      <c r="H8" s="208"/>
      <c r="I8" s="208"/>
      <c r="J8" s="208">
        <v>14.5</v>
      </c>
      <c r="K8" s="208">
        <v>14.97</v>
      </c>
      <c r="L8" s="208">
        <v>10.16</v>
      </c>
      <c r="M8" s="208"/>
      <c r="N8" s="208"/>
      <c r="O8" s="208"/>
      <c r="P8" s="208">
        <v>15.52</v>
      </c>
      <c r="Q8" s="208"/>
      <c r="R8" s="208"/>
      <c r="S8" s="208"/>
      <c r="T8" s="208"/>
      <c r="U8" s="208">
        <v>16</v>
      </c>
      <c r="V8" s="208"/>
      <c r="W8" s="208"/>
      <c r="X8" s="208"/>
    </row>
    <row r="9" spans="1:24" x14ac:dyDescent="0.2">
      <c r="A9" s="218">
        <v>7</v>
      </c>
      <c r="B9" s="221" t="s">
        <v>113</v>
      </c>
      <c r="C9" s="226">
        <v>10.029999999999999</v>
      </c>
      <c r="D9" s="233">
        <v>34</v>
      </c>
      <c r="E9" s="230">
        <v>8.8000000000000007</v>
      </c>
      <c r="F9" s="208">
        <v>12.2</v>
      </c>
      <c r="G9" s="208">
        <v>9.8800000000000008</v>
      </c>
      <c r="H9" s="208"/>
      <c r="I9" s="208"/>
      <c r="J9" s="208">
        <v>19.75</v>
      </c>
      <c r="K9" s="208">
        <v>13.12</v>
      </c>
      <c r="L9" s="208">
        <v>6.24</v>
      </c>
      <c r="M9" s="208">
        <v>10</v>
      </c>
      <c r="N9" s="208"/>
      <c r="O9" s="208"/>
      <c r="P9" s="208"/>
      <c r="Q9" s="208"/>
      <c r="R9" s="208"/>
      <c r="S9" s="208"/>
      <c r="T9" s="208"/>
      <c r="U9" s="208">
        <v>13</v>
      </c>
      <c r="V9" s="208"/>
      <c r="W9" s="208"/>
      <c r="X9" s="208"/>
    </row>
    <row r="10" spans="1:24" x14ac:dyDescent="0.2">
      <c r="A10" s="218">
        <v>8</v>
      </c>
      <c r="B10" s="221" t="s">
        <v>114</v>
      </c>
      <c r="C10" s="226">
        <v>16.68</v>
      </c>
      <c r="D10" s="303">
        <v>2</v>
      </c>
      <c r="E10" s="230">
        <v>14.4</v>
      </c>
      <c r="F10" s="208">
        <v>14.4</v>
      </c>
      <c r="G10" s="208">
        <v>14.38</v>
      </c>
      <c r="H10" s="208"/>
      <c r="I10" s="208">
        <v>19.23</v>
      </c>
      <c r="J10" s="208"/>
      <c r="K10" s="208">
        <v>15.28</v>
      </c>
      <c r="L10" s="208"/>
      <c r="M10" s="208">
        <v>15</v>
      </c>
      <c r="N10" s="208"/>
      <c r="O10" s="208"/>
      <c r="P10" s="208"/>
      <c r="Q10" s="208">
        <v>19.88</v>
      </c>
      <c r="R10" s="208">
        <v>19.600000000000001</v>
      </c>
      <c r="S10" s="208"/>
      <c r="T10" s="208"/>
      <c r="U10" s="208">
        <v>16</v>
      </c>
      <c r="V10" s="208"/>
      <c r="W10" s="208"/>
      <c r="X10" s="208">
        <v>19</v>
      </c>
    </row>
    <row r="11" spans="1:24" x14ac:dyDescent="0.2">
      <c r="A11" s="218">
        <v>9</v>
      </c>
      <c r="B11" s="221" t="s">
        <v>115</v>
      </c>
      <c r="C11" s="226">
        <v>11.27</v>
      </c>
      <c r="D11" s="233">
        <v>28</v>
      </c>
      <c r="E11" s="230">
        <v>7</v>
      </c>
      <c r="F11" s="208">
        <v>12.4</v>
      </c>
      <c r="G11" s="208">
        <v>14.75</v>
      </c>
      <c r="H11" s="208"/>
      <c r="I11" s="208"/>
      <c r="J11" s="208">
        <v>16</v>
      </c>
      <c r="K11" s="208">
        <v>11.7</v>
      </c>
      <c r="L11" s="208">
        <v>11.39</v>
      </c>
      <c r="M11" s="208">
        <v>11.17</v>
      </c>
      <c r="N11" s="208"/>
      <c r="O11" s="208"/>
      <c r="P11" s="208"/>
      <c r="Q11" s="208"/>
      <c r="R11" s="208"/>
      <c r="S11" s="208"/>
      <c r="T11" s="208"/>
      <c r="U11" s="208">
        <v>10</v>
      </c>
      <c r="V11" s="208"/>
      <c r="W11" s="208"/>
      <c r="X11" s="208"/>
    </row>
    <row r="12" spans="1:24" x14ac:dyDescent="0.2">
      <c r="A12" s="218">
        <v>10</v>
      </c>
      <c r="B12" s="221" t="s">
        <v>116</v>
      </c>
      <c r="C12" s="226">
        <v>13.36</v>
      </c>
      <c r="D12" s="233">
        <v>19</v>
      </c>
      <c r="E12" s="230">
        <v>14.8</v>
      </c>
      <c r="F12" s="208">
        <v>14.33</v>
      </c>
      <c r="G12" s="208">
        <v>10.63</v>
      </c>
      <c r="H12" s="208">
        <v>15.5</v>
      </c>
      <c r="I12" s="208"/>
      <c r="J12" s="208"/>
      <c r="K12" s="208">
        <v>12.85</v>
      </c>
      <c r="L12" s="208"/>
      <c r="M12" s="208">
        <v>10.5</v>
      </c>
      <c r="N12" s="208"/>
      <c r="O12" s="208"/>
      <c r="P12" s="208"/>
      <c r="Q12" s="208">
        <v>13.75</v>
      </c>
      <c r="R12" s="208"/>
      <c r="S12" s="208"/>
      <c r="T12" s="208"/>
      <c r="U12" s="208">
        <v>17.5</v>
      </c>
      <c r="V12" s="208">
        <v>19.329999999999998</v>
      </c>
      <c r="W12" s="208"/>
      <c r="X12" s="208"/>
    </row>
    <row r="13" spans="1:24" x14ac:dyDescent="0.2">
      <c r="A13" s="218">
        <v>11</v>
      </c>
      <c r="B13" s="221" t="s">
        <v>117</v>
      </c>
      <c r="C13" s="226">
        <v>15.43</v>
      </c>
      <c r="D13" s="233">
        <v>7</v>
      </c>
      <c r="E13" s="230">
        <v>13</v>
      </c>
      <c r="F13" s="208">
        <v>14.6</v>
      </c>
      <c r="G13" s="208">
        <v>16.940000000000001</v>
      </c>
      <c r="H13" s="208">
        <v>14.67</v>
      </c>
      <c r="I13" s="208"/>
      <c r="J13" s="208"/>
      <c r="K13" s="208">
        <v>15.97</v>
      </c>
      <c r="L13" s="208">
        <v>13.51</v>
      </c>
      <c r="M13" s="208"/>
      <c r="N13" s="208"/>
      <c r="O13" s="208"/>
      <c r="P13" s="208">
        <v>18.52</v>
      </c>
      <c r="Q13" s="208"/>
      <c r="R13" s="208"/>
      <c r="S13" s="208"/>
      <c r="T13" s="208">
        <v>10</v>
      </c>
      <c r="U13" s="208">
        <v>16</v>
      </c>
      <c r="V13" s="208"/>
      <c r="W13" s="208">
        <v>19</v>
      </c>
      <c r="X13" s="208"/>
    </row>
    <row r="14" spans="1:24" x14ac:dyDescent="0.2">
      <c r="A14" s="218">
        <v>12</v>
      </c>
      <c r="B14" s="221" t="s">
        <v>118</v>
      </c>
      <c r="C14" s="226">
        <v>12.07</v>
      </c>
      <c r="D14" s="233">
        <v>25</v>
      </c>
      <c r="E14" s="230">
        <v>8.4</v>
      </c>
      <c r="F14" s="208">
        <v>14</v>
      </c>
      <c r="G14" s="208">
        <v>7.56</v>
      </c>
      <c r="H14" s="208"/>
      <c r="I14" s="208"/>
      <c r="J14" s="208">
        <v>14.13</v>
      </c>
      <c r="K14" s="208">
        <v>11.77</v>
      </c>
      <c r="L14" s="208"/>
      <c r="M14" s="208">
        <v>7</v>
      </c>
      <c r="N14" s="208"/>
      <c r="O14" s="208"/>
      <c r="P14" s="208"/>
      <c r="Q14" s="208">
        <v>20</v>
      </c>
      <c r="R14" s="208"/>
      <c r="S14" s="208">
        <v>5.38</v>
      </c>
      <c r="T14" s="208"/>
      <c r="U14" s="208"/>
      <c r="V14" s="208"/>
      <c r="W14" s="208"/>
      <c r="X14" s="208"/>
    </row>
    <row r="15" spans="1:24" x14ac:dyDescent="0.2">
      <c r="A15" s="218">
        <v>13</v>
      </c>
      <c r="B15" s="221" t="s">
        <v>119</v>
      </c>
      <c r="C15" s="226">
        <v>18.52</v>
      </c>
      <c r="D15" s="303">
        <v>1</v>
      </c>
      <c r="E15" s="230">
        <v>19</v>
      </c>
      <c r="F15" s="208">
        <v>18</v>
      </c>
      <c r="G15" s="208">
        <v>15.63</v>
      </c>
      <c r="H15" s="208">
        <v>19</v>
      </c>
      <c r="I15" s="208"/>
      <c r="J15" s="208"/>
      <c r="K15" s="208">
        <v>17.39</v>
      </c>
      <c r="L15" s="208"/>
      <c r="M15" s="208"/>
      <c r="N15" s="208">
        <v>17.5</v>
      </c>
      <c r="O15" s="208"/>
      <c r="P15" s="208"/>
      <c r="Q15" s="208">
        <v>19.79</v>
      </c>
      <c r="R15" s="208"/>
      <c r="S15" s="208">
        <v>19.88</v>
      </c>
      <c r="T15" s="208"/>
      <c r="U15" s="208">
        <v>20</v>
      </c>
      <c r="V15" s="208"/>
      <c r="W15" s="208"/>
      <c r="X15" s="208"/>
    </row>
    <row r="16" spans="1:24" x14ac:dyDescent="0.2">
      <c r="A16" s="218">
        <v>14</v>
      </c>
      <c r="B16" s="221" t="s">
        <v>120</v>
      </c>
      <c r="C16" s="226">
        <v>9.51</v>
      </c>
      <c r="D16" s="233">
        <v>37</v>
      </c>
      <c r="E16" s="230">
        <v>7.2</v>
      </c>
      <c r="F16" s="208">
        <v>14</v>
      </c>
      <c r="G16" s="208">
        <v>9.31</v>
      </c>
      <c r="H16" s="208">
        <v>13.67</v>
      </c>
      <c r="I16" s="208"/>
      <c r="J16" s="208"/>
      <c r="K16" s="208">
        <v>11.57</v>
      </c>
      <c r="L16" s="208">
        <v>6.22</v>
      </c>
      <c r="M16" s="208">
        <v>10.33</v>
      </c>
      <c r="N16" s="208"/>
      <c r="O16" s="208"/>
      <c r="P16" s="208"/>
      <c r="Q16" s="208"/>
      <c r="R16" s="208"/>
      <c r="S16" s="208"/>
      <c r="T16" s="208"/>
      <c r="U16" s="208">
        <v>13.5</v>
      </c>
      <c r="V16" s="208"/>
      <c r="W16" s="208"/>
      <c r="X16" s="208"/>
    </row>
    <row r="17" spans="1:24" x14ac:dyDescent="0.2">
      <c r="A17" s="218">
        <v>15</v>
      </c>
      <c r="B17" s="221" t="s">
        <v>121</v>
      </c>
      <c r="C17" s="226">
        <v>15.91</v>
      </c>
      <c r="D17" s="233">
        <v>5</v>
      </c>
      <c r="E17" s="230">
        <v>15</v>
      </c>
      <c r="F17" s="208">
        <v>14.8</v>
      </c>
      <c r="G17" s="208">
        <v>15.56</v>
      </c>
      <c r="H17" s="208"/>
      <c r="I17" s="208"/>
      <c r="J17" s="208">
        <v>16.88</v>
      </c>
      <c r="K17" s="208">
        <v>17.07</v>
      </c>
      <c r="L17" s="208">
        <v>16.3</v>
      </c>
      <c r="M17" s="208"/>
      <c r="N17" s="208"/>
      <c r="O17" s="208">
        <v>15.09</v>
      </c>
      <c r="P17" s="208"/>
      <c r="Q17" s="208"/>
      <c r="R17" s="208"/>
      <c r="S17" s="208"/>
      <c r="T17" s="208">
        <v>13.33</v>
      </c>
      <c r="U17" s="208">
        <v>20</v>
      </c>
      <c r="V17" s="208"/>
      <c r="W17" s="208"/>
      <c r="X17" s="208"/>
    </row>
    <row r="18" spans="1:24" x14ac:dyDescent="0.2">
      <c r="A18" s="218">
        <v>16</v>
      </c>
      <c r="B18" s="221" t="s">
        <v>122</v>
      </c>
      <c r="C18" s="226">
        <v>11.26</v>
      </c>
      <c r="D18" s="233">
        <v>29</v>
      </c>
      <c r="E18" s="230">
        <v>7.4</v>
      </c>
      <c r="F18" s="208">
        <v>13.6</v>
      </c>
      <c r="G18" s="208">
        <v>13.06</v>
      </c>
      <c r="H18" s="208"/>
      <c r="I18" s="208">
        <v>8.1300000000000008</v>
      </c>
      <c r="J18" s="208"/>
      <c r="K18" s="208">
        <v>14.2</v>
      </c>
      <c r="L18" s="208">
        <v>10.59</v>
      </c>
      <c r="M18" s="208">
        <v>11.33</v>
      </c>
      <c r="N18" s="208"/>
      <c r="O18" s="208"/>
      <c r="P18" s="208"/>
      <c r="Q18" s="208"/>
      <c r="R18" s="208"/>
      <c r="S18" s="208"/>
      <c r="T18" s="208">
        <v>10</v>
      </c>
      <c r="U18" s="208">
        <v>18</v>
      </c>
      <c r="V18" s="208"/>
      <c r="W18" s="208"/>
      <c r="X18" s="208"/>
    </row>
    <row r="19" spans="1:24" x14ac:dyDescent="0.2">
      <c r="A19" s="218">
        <v>17</v>
      </c>
      <c r="B19" s="221" t="s">
        <v>123</v>
      </c>
      <c r="C19" s="226">
        <v>13.4</v>
      </c>
      <c r="D19" s="233">
        <v>18</v>
      </c>
      <c r="E19" s="230">
        <v>13.4</v>
      </c>
      <c r="F19" s="208">
        <v>14.8</v>
      </c>
      <c r="G19" s="208">
        <v>12.13</v>
      </c>
      <c r="H19" s="208"/>
      <c r="I19" s="208"/>
      <c r="J19" s="208">
        <v>16.75</v>
      </c>
      <c r="K19" s="208">
        <v>16.04</v>
      </c>
      <c r="L19" s="208">
        <v>13.66</v>
      </c>
      <c r="M19" s="208"/>
      <c r="N19" s="208"/>
      <c r="O19" s="208">
        <v>11.59</v>
      </c>
      <c r="P19" s="208"/>
      <c r="Q19" s="208"/>
      <c r="R19" s="208"/>
      <c r="S19" s="208"/>
      <c r="T19" s="208">
        <v>12.33</v>
      </c>
      <c r="U19" s="208">
        <v>14</v>
      </c>
      <c r="V19" s="208"/>
      <c r="W19" s="208"/>
      <c r="X19" s="208"/>
    </row>
    <row r="20" spans="1:24" x14ac:dyDescent="0.2">
      <c r="A20" s="218">
        <v>18</v>
      </c>
      <c r="B20" s="221" t="s">
        <v>124</v>
      </c>
      <c r="C20" s="226">
        <v>11.9</v>
      </c>
      <c r="D20" s="233">
        <v>26</v>
      </c>
      <c r="E20" s="230">
        <v>10</v>
      </c>
      <c r="F20" s="208">
        <v>13.6</v>
      </c>
      <c r="G20" s="208">
        <v>10.5</v>
      </c>
      <c r="H20" s="208">
        <v>15</v>
      </c>
      <c r="I20" s="208"/>
      <c r="J20" s="208"/>
      <c r="K20" s="208">
        <v>12.92</v>
      </c>
      <c r="L20" s="208"/>
      <c r="M20" s="208"/>
      <c r="N20" s="208">
        <v>13</v>
      </c>
      <c r="O20" s="208"/>
      <c r="P20" s="208"/>
      <c r="Q20" s="208">
        <v>10.130000000000001</v>
      </c>
      <c r="R20" s="208"/>
      <c r="S20" s="208"/>
      <c r="T20" s="208"/>
      <c r="U20" s="208">
        <v>14</v>
      </c>
      <c r="V20" s="208"/>
      <c r="W20" s="208"/>
      <c r="X20" s="208"/>
    </row>
    <row r="21" spans="1:24" x14ac:dyDescent="0.2">
      <c r="A21" s="218">
        <v>19</v>
      </c>
      <c r="B21" s="221" t="s">
        <v>125</v>
      </c>
      <c r="C21" s="226">
        <v>12.44</v>
      </c>
      <c r="D21" s="233">
        <v>24</v>
      </c>
      <c r="E21" s="230">
        <v>9.4</v>
      </c>
      <c r="F21" s="208">
        <v>13.6</v>
      </c>
      <c r="G21" s="208">
        <v>14.38</v>
      </c>
      <c r="H21" s="208"/>
      <c r="I21" s="208">
        <v>14.32</v>
      </c>
      <c r="J21" s="208"/>
      <c r="K21" s="208">
        <v>15.33</v>
      </c>
      <c r="L21" s="208"/>
      <c r="M21" s="208">
        <v>10.33</v>
      </c>
      <c r="N21" s="208"/>
      <c r="O21" s="208"/>
      <c r="P21" s="208"/>
      <c r="Q21" s="208">
        <v>12.63</v>
      </c>
      <c r="R21" s="208">
        <v>12.27</v>
      </c>
      <c r="S21" s="208"/>
      <c r="T21" s="208"/>
      <c r="U21" s="208">
        <v>17</v>
      </c>
      <c r="V21" s="208"/>
      <c r="W21" s="208"/>
      <c r="X21" s="208">
        <v>15.17</v>
      </c>
    </row>
    <row r="22" spans="1:24" x14ac:dyDescent="0.2">
      <c r="A22" s="218">
        <v>20</v>
      </c>
      <c r="B22" s="221" t="s">
        <v>126</v>
      </c>
      <c r="C22" s="226">
        <v>13.99</v>
      </c>
      <c r="D22" s="233">
        <v>11</v>
      </c>
      <c r="E22" s="230">
        <v>12.2</v>
      </c>
      <c r="F22" s="208">
        <v>14.4</v>
      </c>
      <c r="G22" s="208">
        <v>11.75</v>
      </c>
      <c r="H22" s="208"/>
      <c r="I22" s="208"/>
      <c r="J22" s="208">
        <v>16.25</v>
      </c>
      <c r="K22" s="208">
        <v>13.15</v>
      </c>
      <c r="L22" s="208"/>
      <c r="M22" s="208">
        <v>14</v>
      </c>
      <c r="N22" s="208"/>
      <c r="O22" s="208"/>
      <c r="P22" s="208"/>
      <c r="Q22" s="208">
        <v>15.33</v>
      </c>
      <c r="R22" s="208">
        <v>16.07</v>
      </c>
      <c r="S22" s="208"/>
      <c r="T22" s="208"/>
      <c r="U22" s="208">
        <v>11.5</v>
      </c>
      <c r="V22" s="208"/>
      <c r="W22" s="208"/>
      <c r="X22" s="208"/>
    </row>
    <row r="23" spans="1:24" x14ac:dyDescent="0.2">
      <c r="A23" s="218">
        <v>21</v>
      </c>
      <c r="B23" s="221" t="s">
        <v>127</v>
      </c>
      <c r="C23" s="226">
        <v>15.14</v>
      </c>
      <c r="D23" s="233">
        <v>8</v>
      </c>
      <c r="E23" s="230">
        <v>16.600000000000001</v>
      </c>
      <c r="F23" s="208">
        <v>14.8</v>
      </c>
      <c r="G23" s="208">
        <v>14.25</v>
      </c>
      <c r="H23" s="208">
        <v>15.17</v>
      </c>
      <c r="I23" s="208"/>
      <c r="J23" s="208"/>
      <c r="K23" s="208">
        <v>14.47</v>
      </c>
      <c r="L23" s="208"/>
      <c r="M23" s="208"/>
      <c r="N23" s="208">
        <v>14</v>
      </c>
      <c r="O23" s="208"/>
      <c r="P23" s="208"/>
      <c r="Q23" s="208">
        <v>16</v>
      </c>
      <c r="R23" s="208">
        <v>17.53</v>
      </c>
      <c r="S23" s="208"/>
      <c r="T23" s="208"/>
      <c r="U23" s="208">
        <v>14</v>
      </c>
      <c r="V23" s="208"/>
      <c r="W23" s="208"/>
      <c r="X23" s="208"/>
    </row>
    <row r="24" spans="1:24" x14ac:dyDescent="0.2">
      <c r="A24" s="218">
        <v>22</v>
      </c>
      <c r="B24" s="221" t="s">
        <v>128</v>
      </c>
      <c r="C24" s="226">
        <v>13.68</v>
      </c>
      <c r="D24" s="233">
        <v>13</v>
      </c>
      <c r="E24" s="230">
        <v>11.4</v>
      </c>
      <c r="F24" s="208">
        <v>13.6</v>
      </c>
      <c r="G24" s="208">
        <v>11.56</v>
      </c>
      <c r="H24" s="208">
        <v>12.73</v>
      </c>
      <c r="I24" s="208"/>
      <c r="J24" s="208"/>
      <c r="K24" s="208">
        <v>13.83</v>
      </c>
      <c r="L24" s="208"/>
      <c r="M24" s="208">
        <v>12.5</v>
      </c>
      <c r="N24" s="208"/>
      <c r="O24" s="208"/>
      <c r="P24" s="208"/>
      <c r="Q24" s="208">
        <v>16.25</v>
      </c>
      <c r="R24" s="208">
        <v>17</v>
      </c>
      <c r="S24" s="208"/>
      <c r="T24" s="208"/>
      <c r="U24" s="208">
        <v>14</v>
      </c>
      <c r="V24" s="208"/>
      <c r="W24" s="208"/>
      <c r="X24" s="208"/>
    </row>
    <row r="25" spans="1:24" x14ac:dyDescent="0.2">
      <c r="A25" s="218">
        <v>23</v>
      </c>
      <c r="B25" s="221" t="s">
        <v>129</v>
      </c>
      <c r="C25" s="226">
        <v>13.58</v>
      </c>
      <c r="D25" s="233">
        <v>15</v>
      </c>
      <c r="E25" s="230">
        <v>10.8</v>
      </c>
      <c r="F25" s="208">
        <v>12</v>
      </c>
      <c r="G25" s="208">
        <v>10.38</v>
      </c>
      <c r="H25" s="208"/>
      <c r="I25" s="208">
        <v>17.079999999999998</v>
      </c>
      <c r="J25" s="208"/>
      <c r="K25" s="208">
        <v>16.600000000000001</v>
      </c>
      <c r="L25" s="208"/>
      <c r="M25" s="208">
        <v>11.83</v>
      </c>
      <c r="N25" s="208"/>
      <c r="O25" s="208"/>
      <c r="P25" s="208"/>
      <c r="Q25" s="208">
        <v>16.600000000000001</v>
      </c>
      <c r="R25" s="208">
        <v>15.1</v>
      </c>
      <c r="S25" s="208"/>
      <c r="T25" s="208"/>
      <c r="U25" s="208">
        <v>11.5</v>
      </c>
      <c r="V25" s="208"/>
      <c r="W25" s="208"/>
      <c r="X25" s="208"/>
    </row>
    <row r="26" spans="1:24" x14ac:dyDescent="0.2">
      <c r="A26" s="218">
        <v>24</v>
      </c>
      <c r="B26" s="221" t="s">
        <v>130</v>
      </c>
      <c r="C26" s="226">
        <v>12.78</v>
      </c>
      <c r="D26" s="233">
        <v>23</v>
      </c>
      <c r="E26" s="230">
        <v>9.6</v>
      </c>
      <c r="F26" s="208">
        <v>12.8</v>
      </c>
      <c r="G26" s="208">
        <v>10.19</v>
      </c>
      <c r="H26" s="208">
        <v>12.36</v>
      </c>
      <c r="I26" s="208"/>
      <c r="J26" s="208"/>
      <c r="K26" s="208">
        <v>15.91</v>
      </c>
      <c r="L26" s="208"/>
      <c r="M26" s="208"/>
      <c r="N26" s="208">
        <v>12.35</v>
      </c>
      <c r="O26" s="208"/>
      <c r="P26" s="208"/>
      <c r="Q26" s="208">
        <v>14.38</v>
      </c>
      <c r="R26" s="208"/>
      <c r="S26" s="208"/>
      <c r="T26" s="208"/>
      <c r="U26" s="208">
        <v>11</v>
      </c>
      <c r="V26" s="208"/>
      <c r="W26" s="208">
        <v>19.5</v>
      </c>
      <c r="X26" s="208"/>
    </row>
    <row r="27" spans="1:24" x14ac:dyDescent="0.2">
      <c r="A27" s="218">
        <v>25</v>
      </c>
      <c r="B27" s="221" t="s">
        <v>131</v>
      </c>
      <c r="C27" s="226">
        <v>13.28</v>
      </c>
      <c r="D27" s="233">
        <v>20</v>
      </c>
      <c r="E27" s="230">
        <v>12</v>
      </c>
      <c r="F27" s="208">
        <v>11.2</v>
      </c>
      <c r="G27" s="208">
        <v>15.38</v>
      </c>
      <c r="H27" s="208"/>
      <c r="I27" s="208"/>
      <c r="J27" s="208">
        <v>17.88</v>
      </c>
      <c r="K27" s="208">
        <v>15.8</v>
      </c>
      <c r="L27" s="208">
        <v>10.220000000000001</v>
      </c>
      <c r="M27" s="208"/>
      <c r="N27" s="208"/>
      <c r="O27" s="208"/>
      <c r="P27" s="208">
        <v>14.51</v>
      </c>
      <c r="Q27" s="208"/>
      <c r="R27" s="208"/>
      <c r="S27" s="208"/>
      <c r="T27" s="208"/>
      <c r="U27" s="208">
        <v>16</v>
      </c>
      <c r="V27" s="208"/>
      <c r="W27" s="208"/>
      <c r="X27" s="208"/>
    </row>
    <row r="28" spans="1:24" x14ac:dyDescent="0.2">
      <c r="A28" s="218">
        <v>26</v>
      </c>
      <c r="B28" s="221" t="s">
        <v>132</v>
      </c>
      <c r="C28" s="226">
        <v>13.63</v>
      </c>
      <c r="D28" s="233">
        <v>14</v>
      </c>
      <c r="E28" s="230">
        <v>17</v>
      </c>
      <c r="F28" s="208">
        <v>14.4</v>
      </c>
      <c r="G28" s="208">
        <v>14.19</v>
      </c>
      <c r="H28" s="208">
        <v>16</v>
      </c>
      <c r="I28" s="208"/>
      <c r="J28" s="208"/>
      <c r="K28" s="208">
        <v>16.510000000000002</v>
      </c>
      <c r="L28" s="208">
        <v>10.3</v>
      </c>
      <c r="M28" s="208">
        <v>13.67</v>
      </c>
      <c r="N28" s="208"/>
      <c r="O28" s="208"/>
      <c r="P28" s="208"/>
      <c r="Q28" s="208"/>
      <c r="R28" s="208"/>
      <c r="S28" s="208"/>
      <c r="T28" s="208"/>
      <c r="U28" s="208">
        <v>11</v>
      </c>
      <c r="V28" s="208">
        <v>18.670000000000002</v>
      </c>
      <c r="W28" s="208"/>
      <c r="X28" s="208"/>
    </row>
    <row r="29" spans="1:24" x14ac:dyDescent="0.2">
      <c r="A29" s="218">
        <v>27</v>
      </c>
      <c r="B29" s="221" t="s">
        <v>133</v>
      </c>
      <c r="C29" s="226">
        <v>16.68</v>
      </c>
      <c r="D29" s="303">
        <v>2</v>
      </c>
      <c r="E29" s="230">
        <v>13.4</v>
      </c>
      <c r="F29" s="208">
        <v>15.2</v>
      </c>
      <c r="G29" s="208">
        <v>16.940000000000001</v>
      </c>
      <c r="H29" s="208"/>
      <c r="I29" s="208">
        <v>19.47</v>
      </c>
      <c r="J29" s="208"/>
      <c r="K29" s="208">
        <v>14.59</v>
      </c>
      <c r="L29" s="208"/>
      <c r="M29" s="208"/>
      <c r="N29" s="208">
        <v>15.85</v>
      </c>
      <c r="O29" s="208"/>
      <c r="P29" s="208"/>
      <c r="Q29" s="208">
        <v>19.13</v>
      </c>
      <c r="R29" s="208">
        <v>19.829999999999998</v>
      </c>
      <c r="S29" s="208"/>
      <c r="T29" s="208"/>
      <c r="U29" s="208">
        <v>14</v>
      </c>
      <c r="V29" s="208"/>
      <c r="W29" s="208"/>
      <c r="X29" s="208">
        <v>20</v>
      </c>
    </row>
    <row r="30" spans="1:24" x14ac:dyDescent="0.2">
      <c r="A30" s="218">
        <v>28</v>
      </c>
      <c r="B30" s="221" t="s">
        <v>134</v>
      </c>
      <c r="C30" s="226">
        <v>9.64</v>
      </c>
      <c r="D30" s="233">
        <v>36</v>
      </c>
      <c r="E30" s="230">
        <v>8.8000000000000007</v>
      </c>
      <c r="F30" s="208">
        <v>13</v>
      </c>
      <c r="G30" s="208">
        <v>10.44</v>
      </c>
      <c r="H30" s="208"/>
      <c r="I30" s="208">
        <v>9.4</v>
      </c>
      <c r="J30" s="208"/>
      <c r="K30" s="208">
        <v>15.63</v>
      </c>
      <c r="L30" s="208">
        <v>6.91</v>
      </c>
      <c r="M30" s="208">
        <v>9</v>
      </c>
      <c r="N30" s="208"/>
      <c r="O30" s="208"/>
      <c r="P30" s="208"/>
      <c r="Q30" s="208"/>
      <c r="R30" s="208">
        <v>9.33</v>
      </c>
      <c r="S30" s="208"/>
      <c r="T30" s="208"/>
      <c r="U30" s="208">
        <v>15</v>
      </c>
      <c r="V30" s="208"/>
      <c r="W30" s="208"/>
      <c r="X30" s="208"/>
    </row>
    <row r="31" spans="1:24" x14ac:dyDescent="0.2">
      <c r="A31" s="218">
        <v>29</v>
      </c>
      <c r="B31" s="221" t="s">
        <v>135</v>
      </c>
      <c r="C31" s="226">
        <v>10.59</v>
      </c>
      <c r="D31" s="233">
        <v>32</v>
      </c>
      <c r="E31" s="230">
        <v>8.1999999999999993</v>
      </c>
      <c r="F31" s="208">
        <v>12.8</v>
      </c>
      <c r="G31" s="208">
        <v>12.5</v>
      </c>
      <c r="H31" s="208">
        <v>15.09</v>
      </c>
      <c r="I31" s="208"/>
      <c r="J31" s="208"/>
      <c r="K31" s="208">
        <v>12.42</v>
      </c>
      <c r="L31" s="208">
        <v>6.17</v>
      </c>
      <c r="M31" s="208"/>
      <c r="N31" s="208"/>
      <c r="O31" s="208"/>
      <c r="P31" s="208"/>
      <c r="Q31" s="208">
        <v>11.93</v>
      </c>
      <c r="R31" s="208"/>
      <c r="S31" s="208"/>
      <c r="T31" s="208">
        <v>9</v>
      </c>
      <c r="U31" s="208">
        <v>14</v>
      </c>
      <c r="V31" s="208"/>
      <c r="W31" s="208">
        <v>18.5</v>
      </c>
      <c r="X31" s="208"/>
    </row>
    <row r="32" spans="1:24" x14ac:dyDescent="0.2">
      <c r="A32" s="218">
        <v>30</v>
      </c>
      <c r="B32" s="221" t="s">
        <v>136</v>
      </c>
      <c r="C32" s="226">
        <v>13.51</v>
      </c>
      <c r="D32" s="233">
        <v>16</v>
      </c>
      <c r="E32" s="230">
        <v>11.6</v>
      </c>
      <c r="F32" s="208">
        <v>11.6</v>
      </c>
      <c r="G32" s="208">
        <v>13.44</v>
      </c>
      <c r="H32" s="208">
        <v>10.86</v>
      </c>
      <c r="I32" s="208"/>
      <c r="J32" s="208"/>
      <c r="K32" s="208">
        <v>15.74</v>
      </c>
      <c r="L32" s="208"/>
      <c r="M32" s="208"/>
      <c r="N32" s="208">
        <v>12.22</v>
      </c>
      <c r="O32" s="208"/>
      <c r="P32" s="208"/>
      <c r="Q32" s="208">
        <v>16</v>
      </c>
      <c r="R32" s="208"/>
      <c r="S32" s="208"/>
      <c r="T32" s="208"/>
      <c r="U32" s="208">
        <v>15</v>
      </c>
      <c r="V32" s="208"/>
      <c r="W32" s="208"/>
      <c r="X32" s="208"/>
    </row>
    <row r="33" spans="1:24" x14ac:dyDescent="0.2">
      <c r="A33" s="218">
        <v>31</v>
      </c>
      <c r="B33" s="221" t="s">
        <v>137</v>
      </c>
      <c r="C33" s="226">
        <v>10</v>
      </c>
      <c r="D33" s="233">
        <v>35</v>
      </c>
      <c r="E33" s="230">
        <v>8.8000000000000007</v>
      </c>
      <c r="F33" s="208">
        <v>15.4</v>
      </c>
      <c r="G33" s="208">
        <v>10.38</v>
      </c>
      <c r="H33" s="208"/>
      <c r="I33" s="208"/>
      <c r="J33" s="208">
        <v>19.38</v>
      </c>
      <c r="K33" s="208">
        <v>13.99</v>
      </c>
      <c r="L33" s="208">
        <v>7.5</v>
      </c>
      <c r="M33" s="208">
        <v>7.33</v>
      </c>
      <c r="N33" s="208"/>
      <c r="O33" s="208"/>
      <c r="P33" s="208"/>
      <c r="Q33" s="208"/>
      <c r="R33" s="208"/>
      <c r="S33" s="208"/>
      <c r="T33" s="208"/>
      <c r="U33" s="208">
        <v>14</v>
      </c>
      <c r="V33" s="208"/>
      <c r="W33" s="208"/>
      <c r="X33" s="208"/>
    </row>
    <row r="34" spans="1:24" x14ac:dyDescent="0.2">
      <c r="A34" s="218">
        <v>32</v>
      </c>
      <c r="B34" s="221" t="s">
        <v>138</v>
      </c>
      <c r="C34" s="226">
        <v>13.14</v>
      </c>
      <c r="D34" s="233">
        <v>21</v>
      </c>
      <c r="E34" s="230">
        <v>11.6</v>
      </c>
      <c r="F34" s="208">
        <v>12.8</v>
      </c>
      <c r="G34" s="208">
        <v>13.81</v>
      </c>
      <c r="H34" s="208"/>
      <c r="I34" s="208"/>
      <c r="J34" s="208">
        <v>17.13</v>
      </c>
      <c r="K34" s="208">
        <v>16.73</v>
      </c>
      <c r="L34" s="208">
        <v>10.07</v>
      </c>
      <c r="M34" s="208"/>
      <c r="N34" s="208"/>
      <c r="O34" s="208"/>
      <c r="P34" s="208">
        <v>14.29</v>
      </c>
      <c r="Q34" s="208"/>
      <c r="R34" s="208"/>
      <c r="S34" s="208"/>
      <c r="T34" s="208"/>
      <c r="U34" s="208">
        <v>16</v>
      </c>
      <c r="V34" s="208"/>
      <c r="W34" s="208"/>
      <c r="X34" s="208"/>
    </row>
    <row r="35" spans="1:24" x14ac:dyDescent="0.2">
      <c r="A35" s="218">
        <v>33</v>
      </c>
      <c r="B35" s="221" t="s">
        <v>139</v>
      </c>
      <c r="C35" s="226">
        <v>15.47</v>
      </c>
      <c r="D35" s="303">
        <v>6</v>
      </c>
      <c r="E35" s="230">
        <v>14.6</v>
      </c>
      <c r="F35" s="208">
        <v>14.8</v>
      </c>
      <c r="G35" s="208">
        <v>13.75</v>
      </c>
      <c r="H35" s="208"/>
      <c r="I35" s="208">
        <v>18.21</v>
      </c>
      <c r="J35" s="208"/>
      <c r="K35" s="208">
        <v>15.36</v>
      </c>
      <c r="L35" s="208"/>
      <c r="M35" s="208">
        <v>14</v>
      </c>
      <c r="N35" s="208"/>
      <c r="O35" s="208"/>
      <c r="P35" s="208"/>
      <c r="Q35" s="208">
        <v>16.88</v>
      </c>
      <c r="R35" s="208">
        <v>18.2</v>
      </c>
      <c r="S35" s="208"/>
      <c r="T35" s="208"/>
      <c r="U35" s="208">
        <v>15.5</v>
      </c>
      <c r="V35" s="208"/>
      <c r="W35" s="208"/>
      <c r="X35" s="208">
        <v>16</v>
      </c>
    </row>
    <row r="36" spans="1:24" x14ac:dyDescent="0.2">
      <c r="A36" s="218">
        <v>34</v>
      </c>
      <c r="B36" s="221" t="s">
        <v>140</v>
      </c>
      <c r="C36" s="226">
        <v>11.21</v>
      </c>
      <c r="D36" s="233">
        <v>30</v>
      </c>
      <c r="E36" s="230">
        <v>10.8</v>
      </c>
      <c r="F36" s="208">
        <v>12.8</v>
      </c>
      <c r="G36" s="208">
        <v>11.81</v>
      </c>
      <c r="H36" s="208">
        <v>16.91</v>
      </c>
      <c r="I36" s="208"/>
      <c r="J36" s="208"/>
      <c r="K36" s="208">
        <v>13.28</v>
      </c>
      <c r="L36" s="208">
        <v>6.63</v>
      </c>
      <c r="M36" s="208">
        <v>13.5</v>
      </c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</row>
    <row r="37" spans="1:24" x14ac:dyDescent="0.2">
      <c r="A37" s="218">
        <v>35</v>
      </c>
      <c r="B37" s="221" t="s">
        <v>141</v>
      </c>
      <c r="C37" s="226">
        <v>11.47</v>
      </c>
      <c r="D37" s="233">
        <v>27</v>
      </c>
      <c r="E37" s="230">
        <v>9.8000000000000007</v>
      </c>
      <c r="F37" s="208">
        <v>12.67</v>
      </c>
      <c r="G37" s="208">
        <v>8.25</v>
      </c>
      <c r="H37" s="208">
        <v>14.18</v>
      </c>
      <c r="I37" s="208"/>
      <c r="J37" s="208"/>
      <c r="K37" s="208">
        <v>10.41</v>
      </c>
      <c r="L37" s="208"/>
      <c r="M37" s="208">
        <v>11</v>
      </c>
      <c r="N37" s="208"/>
      <c r="O37" s="208"/>
      <c r="P37" s="208"/>
      <c r="Q37" s="208">
        <v>13</v>
      </c>
      <c r="R37" s="208">
        <v>9.4</v>
      </c>
      <c r="S37" s="208"/>
      <c r="T37" s="208"/>
      <c r="U37" s="208">
        <v>12</v>
      </c>
      <c r="V37" s="208"/>
      <c r="W37" s="208"/>
      <c r="X37" s="208"/>
    </row>
    <row r="38" spans="1:24" x14ac:dyDescent="0.2">
      <c r="A38" s="218">
        <v>36</v>
      </c>
      <c r="B38" s="221" t="s">
        <v>142</v>
      </c>
      <c r="C38" s="226">
        <v>13.05</v>
      </c>
      <c r="D38" s="233">
        <v>22</v>
      </c>
      <c r="E38" s="230">
        <v>10.4</v>
      </c>
      <c r="F38" s="208">
        <v>13.33</v>
      </c>
      <c r="G38" s="208">
        <v>8</v>
      </c>
      <c r="H38" s="208"/>
      <c r="I38" s="208">
        <v>12.51</v>
      </c>
      <c r="J38" s="208"/>
      <c r="K38" s="208">
        <v>15.09</v>
      </c>
      <c r="L38" s="208"/>
      <c r="M38" s="208">
        <v>13</v>
      </c>
      <c r="N38" s="208"/>
      <c r="O38" s="208"/>
      <c r="P38" s="208"/>
      <c r="Q38" s="208">
        <v>15.33</v>
      </c>
      <c r="R38" s="208">
        <v>15.33</v>
      </c>
      <c r="S38" s="208"/>
      <c r="T38" s="208"/>
      <c r="U38" s="208">
        <v>11.5</v>
      </c>
      <c r="V38" s="208"/>
      <c r="W38" s="208"/>
      <c r="X38" s="208"/>
    </row>
    <row r="39" spans="1:24" ht="13.5" thickBot="1" x14ac:dyDescent="0.25">
      <c r="A39" s="218">
        <v>37</v>
      </c>
      <c r="B39" s="222" t="s">
        <v>143</v>
      </c>
      <c r="C39" s="227">
        <v>14.04</v>
      </c>
      <c r="D39" s="304">
        <v>10</v>
      </c>
      <c r="E39" s="231">
        <v>11.8</v>
      </c>
      <c r="F39" s="209">
        <v>13.6</v>
      </c>
      <c r="G39" s="209">
        <v>17.13</v>
      </c>
      <c r="H39" s="209"/>
      <c r="I39" s="209"/>
      <c r="J39" s="209">
        <v>18.5</v>
      </c>
      <c r="K39" s="209">
        <v>14.31</v>
      </c>
      <c r="L39" s="209">
        <v>12.64</v>
      </c>
      <c r="M39" s="209"/>
      <c r="N39" s="209"/>
      <c r="O39" s="209">
        <v>13.59</v>
      </c>
      <c r="P39" s="209"/>
      <c r="Q39" s="209"/>
      <c r="R39" s="209"/>
      <c r="S39" s="209"/>
      <c r="T39" s="209"/>
      <c r="U39" s="209">
        <v>18.5</v>
      </c>
      <c r="V39" s="209"/>
      <c r="W39" s="209"/>
      <c r="X39" s="209"/>
    </row>
    <row r="40" spans="1:24" ht="13.5" thickBot="1" x14ac:dyDescent="0.25">
      <c r="A40" s="213"/>
      <c r="B40" s="223" t="s">
        <v>101</v>
      </c>
      <c r="C40" s="228">
        <v>13.13</v>
      </c>
      <c r="D40" s="228"/>
      <c r="E40" s="217">
        <v>11.69</v>
      </c>
      <c r="F40" s="210">
        <v>13.79</v>
      </c>
      <c r="G40" s="210">
        <v>12.61</v>
      </c>
      <c r="H40" s="210">
        <v>14.66</v>
      </c>
      <c r="I40" s="210">
        <v>14.79</v>
      </c>
      <c r="J40" s="210">
        <v>16.68</v>
      </c>
      <c r="K40" s="210">
        <v>14.38</v>
      </c>
      <c r="L40" s="210">
        <v>10.01</v>
      </c>
      <c r="M40" s="210">
        <v>11.63</v>
      </c>
      <c r="N40" s="210">
        <v>14.15</v>
      </c>
      <c r="O40" s="210">
        <v>14</v>
      </c>
      <c r="P40" s="210">
        <v>14.25</v>
      </c>
      <c r="Q40" s="210">
        <v>15.51</v>
      </c>
      <c r="R40" s="210">
        <v>15.42</v>
      </c>
      <c r="S40" s="210">
        <v>11.82</v>
      </c>
      <c r="T40" s="210">
        <v>11.22</v>
      </c>
      <c r="U40" s="210">
        <v>14.77</v>
      </c>
      <c r="V40" s="210">
        <v>19</v>
      </c>
      <c r="W40" s="210">
        <v>18.45</v>
      </c>
      <c r="X40" s="211">
        <v>17.54</v>
      </c>
    </row>
    <row r="41" spans="1:24" x14ac:dyDescent="0.2">
      <c r="A41" s="636"/>
      <c r="B41" s="274" t="s">
        <v>102</v>
      </c>
      <c r="C41" s="275">
        <v>9.51</v>
      </c>
      <c r="D41" s="275"/>
      <c r="E41" s="290">
        <v>7</v>
      </c>
      <c r="F41" s="288">
        <v>11.2</v>
      </c>
      <c r="G41" s="289">
        <v>7.56</v>
      </c>
      <c r="H41" s="276">
        <v>10.86</v>
      </c>
      <c r="I41" s="276">
        <v>8.1300000000000008</v>
      </c>
      <c r="J41" s="276">
        <v>9.3800000000000008</v>
      </c>
      <c r="K41" s="276">
        <v>10.41</v>
      </c>
      <c r="L41" s="289">
        <v>4.67</v>
      </c>
      <c r="M41" s="276">
        <v>7</v>
      </c>
      <c r="N41" s="288">
        <v>12.22</v>
      </c>
      <c r="O41" s="276">
        <v>11.59</v>
      </c>
      <c r="P41" s="289">
        <v>8.41</v>
      </c>
      <c r="Q41" s="288">
        <v>10.130000000000001</v>
      </c>
      <c r="R41" s="276">
        <v>9.33</v>
      </c>
      <c r="S41" s="276">
        <v>5.38</v>
      </c>
      <c r="T41" s="276">
        <v>9</v>
      </c>
      <c r="U41" s="276">
        <v>10</v>
      </c>
      <c r="V41" s="276">
        <v>18.670000000000002</v>
      </c>
      <c r="W41" s="276">
        <v>17</v>
      </c>
      <c r="X41" s="277">
        <v>15.17</v>
      </c>
    </row>
    <row r="42" spans="1:24" ht="13.5" thickBot="1" x14ac:dyDescent="0.25">
      <c r="A42" s="636"/>
      <c r="B42" s="291" t="s">
        <v>103</v>
      </c>
      <c r="C42" s="292">
        <v>18.52</v>
      </c>
      <c r="D42" s="292"/>
      <c r="E42" s="293">
        <v>19</v>
      </c>
      <c r="F42" s="294">
        <v>18</v>
      </c>
      <c r="G42" s="294">
        <v>17.13</v>
      </c>
      <c r="H42" s="294">
        <v>19</v>
      </c>
      <c r="I42" s="294">
        <v>19.47</v>
      </c>
      <c r="J42" s="294">
        <v>20</v>
      </c>
      <c r="K42" s="294">
        <v>17.39</v>
      </c>
      <c r="L42" s="294">
        <v>17.010000000000002</v>
      </c>
      <c r="M42" s="294">
        <v>15</v>
      </c>
      <c r="N42" s="294">
        <v>17.5</v>
      </c>
      <c r="O42" s="294">
        <v>15.73</v>
      </c>
      <c r="P42" s="294">
        <v>18.52</v>
      </c>
      <c r="Q42" s="294">
        <v>20</v>
      </c>
      <c r="R42" s="294">
        <v>19.829999999999998</v>
      </c>
      <c r="S42" s="294">
        <v>19.88</v>
      </c>
      <c r="T42" s="294">
        <v>13.33</v>
      </c>
      <c r="U42" s="294">
        <v>20</v>
      </c>
      <c r="V42" s="294">
        <v>19.329999999999998</v>
      </c>
      <c r="W42" s="294">
        <v>19.5</v>
      </c>
      <c r="X42" s="295">
        <v>20</v>
      </c>
    </row>
    <row r="43" spans="1:24" x14ac:dyDescent="0.2">
      <c r="A43" s="637"/>
      <c r="B43" s="296" t="s">
        <v>104</v>
      </c>
      <c r="C43" s="305">
        <v>0</v>
      </c>
      <c r="D43" s="297"/>
      <c r="E43" s="298">
        <v>8.11</v>
      </c>
      <c r="F43" s="299">
        <v>0</v>
      </c>
      <c r="G43" s="300">
        <v>2.7</v>
      </c>
      <c r="H43" s="299">
        <v>0</v>
      </c>
      <c r="I43" s="299">
        <v>0</v>
      </c>
      <c r="J43" s="299">
        <v>0</v>
      </c>
      <c r="K43" s="299">
        <v>0</v>
      </c>
      <c r="L43" s="306">
        <v>38.89</v>
      </c>
      <c r="M43" s="300">
        <v>9.52</v>
      </c>
      <c r="N43" s="299">
        <v>0</v>
      </c>
      <c r="O43" s="299">
        <v>0</v>
      </c>
      <c r="P43" s="299">
        <v>0</v>
      </c>
      <c r="Q43" s="299">
        <v>0</v>
      </c>
      <c r="R43" s="299">
        <v>0</v>
      </c>
      <c r="S43" s="299">
        <v>25</v>
      </c>
      <c r="T43" s="299">
        <v>0</v>
      </c>
      <c r="U43" s="299">
        <v>0</v>
      </c>
      <c r="V43" s="299">
        <v>0</v>
      </c>
      <c r="W43" s="299">
        <v>0</v>
      </c>
      <c r="X43" s="301">
        <v>0</v>
      </c>
    </row>
    <row r="44" spans="1:24" x14ac:dyDescent="0.2">
      <c r="A44" s="636"/>
      <c r="B44" s="278" t="s">
        <v>105</v>
      </c>
      <c r="C44" s="279">
        <v>32.43</v>
      </c>
      <c r="D44" s="279"/>
      <c r="E44" s="280">
        <v>51.35</v>
      </c>
      <c r="F44" s="281">
        <v>10.81</v>
      </c>
      <c r="G44" s="281">
        <v>40.54</v>
      </c>
      <c r="H44" s="281">
        <v>6.67</v>
      </c>
      <c r="I44" s="281">
        <v>25</v>
      </c>
      <c r="J44" s="281">
        <v>7.14</v>
      </c>
      <c r="K44" s="281">
        <v>13.51</v>
      </c>
      <c r="L44" s="281">
        <v>33.33</v>
      </c>
      <c r="M44" s="281">
        <v>47.62</v>
      </c>
      <c r="N44" s="281">
        <v>0</v>
      </c>
      <c r="O44" s="281">
        <v>25</v>
      </c>
      <c r="P44" s="281">
        <v>20</v>
      </c>
      <c r="Q44" s="281">
        <v>10</v>
      </c>
      <c r="R44" s="281">
        <v>16.670000000000002</v>
      </c>
      <c r="S44" s="281">
        <v>25</v>
      </c>
      <c r="T44" s="281">
        <v>50</v>
      </c>
      <c r="U44" s="281">
        <v>20</v>
      </c>
      <c r="V44" s="281">
        <v>0</v>
      </c>
      <c r="W44" s="281">
        <v>0</v>
      </c>
      <c r="X44" s="282">
        <v>0</v>
      </c>
    </row>
    <row r="45" spans="1:24" ht="13.5" thickBot="1" x14ac:dyDescent="0.25">
      <c r="A45" s="638"/>
      <c r="B45" s="283" t="s">
        <v>106</v>
      </c>
      <c r="C45" s="284">
        <v>67.569999999999993</v>
      </c>
      <c r="D45" s="284"/>
      <c r="E45" s="285">
        <v>40.54</v>
      </c>
      <c r="F45" s="286">
        <v>89.19</v>
      </c>
      <c r="G45" s="286">
        <v>56.76</v>
      </c>
      <c r="H45" s="302">
        <v>93.33</v>
      </c>
      <c r="I45" s="286">
        <v>75</v>
      </c>
      <c r="J45" s="286">
        <v>92.86</v>
      </c>
      <c r="K45" s="286">
        <v>86.49</v>
      </c>
      <c r="L45" s="286">
        <v>27.78</v>
      </c>
      <c r="M45" s="286">
        <v>42.86</v>
      </c>
      <c r="N45" s="302">
        <v>100</v>
      </c>
      <c r="O45" s="286">
        <v>75</v>
      </c>
      <c r="P45" s="286">
        <v>80</v>
      </c>
      <c r="Q45" s="286">
        <v>90</v>
      </c>
      <c r="R45" s="286">
        <v>83.33</v>
      </c>
      <c r="S45" s="286">
        <v>50</v>
      </c>
      <c r="T45" s="286">
        <v>50</v>
      </c>
      <c r="U45" s="286">
        <v>80</v>
      </c>
      <c r="V45" s="286">
        <v>100</v>
      </c>
      <c r="W45" s="286">
        <v>100</v>
      </c>
      <c r="X45" s="287">
        <v>100</v>
      </c>
    </row>
  </sheetData>
  <mergeCells count="1">
    <mergeCell ref="A1:X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3A171-6EFE-49C4-B1E5-FA635E96A1FA}">
  <dimension ref="A1:F45"/>
  <sheetViews>
    <sheetView topLeftCell="A4" zoomScale="87" zoomScaleNormal="87" workbookViewId="0">
      <selection activeCell="I40" sqref="I40"/>
    </sheetView>
  </sheetViews>
  <sheetFormatPr baseColWidth="10" defaultRowHeight="12.75" x14ac:dyDescent="0.2"/>
  <cols>
    <col min="1" max="1" width="3.42578125" bestFit="1" customWidth="1"/>
    <col min="2" max="2" width="27.7109375" bestFit="1" customWidth="1"/>
    <col min="3" max="3" width="7.42578125" bestFit="1" customWidth="1"/>
    <col min="4" max="4" width="12.85546875" style="178" bestFit="1" customWidth="1"/>
    <col min="5" max="5" width="11.85546875" bestFit="1" customWidth="1"/>
    <col min="6" max="6" width="6.85546875" bestFit="1" customWidth="1"/>
    <col min="7" max="7" width="7" customWidth="1"/>
  </cols>
  <sheetData>
    <row r="1" spans="1:5" ht="7.5" customHeight="1" thickBot="1" x14ac:dyDescent="0.25"/>
    <row r="2" spans="1:5" ht="16.5" thickBot="1" x14ac:dyDescent="0.3">
      <c r="A2" s="254"/>
      <c r="B2" s="255"/>
      <c r="C2" s="256" t="s">
        <v>157</v>
      </c>
      <c r="D2" s="257" t="s">
        <v>170</v>
      </c>
      <c r="E2" t="s">
        <v>171</v>
      </c>
    </row>
    <row r="3" spans="1:5" x14ac:dyDescent="0.2">
      <c r="A3" s="218">
        <v>13</v>
      </c>
      <c r="B3" s="220" t="s">
        <v>119</v>
      </c>
      <c r="C3" s="225">
        <v>18.52</v>
      </c>
      <c r="D3" s="264" t="s">
        <v>176</v>
      </c>
      <c r="E3" s="260">
        <v>1</v>
      </c>
    </row>
    <row r="4" spans="1:5" x14ac:dyDescent="0.2">
      <c r="A4" s="218">
        <v>8</v>
      </c>
      <c r="B4" s="221" t="s">
        <v>114</v>
      </c>
      <c r="C4" s="226">
        <v>16.68</v>
      </c>
      <c r="D4" s="265" t="s">
        <v>176</v>
      </c>
      <c r="E4" s="261">
        <v>2</v>
      </c>
    </row>
    <row r="5" spans="1:5" x14ac:dyDescent="0.2">
      <c r="A5" s="218">
        <v>27</v>
      </c>
      <c r="B5" s="221" t="s">
        <v>133</v>
      </c>
      <c r="C5" s="226">
        <v>16.68</v>
      </c>
      <c r="D5" s="265" t="s">
        <v>176</v>
      </c>
      <c r="E5" s="261">
        <v>3</v>
      </c>
    </row>
    <row r="6" spans="1:5" x14ac:dyDescent="0.2">
      <c r="A6" s="218">
        <v>5</v>
      </c>
      <c r="B6" s="221" t="s">
        <v>111</v>
      </c>
      <c r="C6" s="226">
        <v>16.510000000000002</v>
      </c>
      <c r="D6" s="265" t="s">
        <v>176</v>
      </c>
      <c r="E6" s="261">
        <v>4</v>
      </c>
    </row>
    <row r="7" spans="1:5" x14ac:dyDescent="0.2">
      <c r="A7" s="218">
        <v>15</v>
      </c>
      <c r="B7" s="221" t="s">
        <v>121</v>
      </c>
      <c r="C7" s="226">
        <v>15.91</v>
      </c>
      <c r="D7" s="265" t="s">
        <v>1</v>
      </c>
      <c r="E7" s="261">
        <v>5</v>
      </c>
    </row>
    <row r="8" spans="1:5" x14ac:dyDescent="0.2">
      <c r="A8" s="218">
        <v>33</v>
      </c>
      <c r="B8" s="221" t="s">
        <v>139</v>
      </c>
      <c r="C8" s="226">
        <v>15.47</v>
      </c>
      <c r="D8" s="265" t="s">
        <v>1</v>
      </c>
      <c r="E8" s="261">
        <v>6</v>
      </c>
    </row>
    <row r="9" spans="1:5" x14ac:dyDescent="0.2">
      <c r="A9" s="218">
        <v>11</v>
      </c>
      <c r="B9" s="221" t="s">
        <v>117</v>
      </c>
      <c r="C9" s="226">
        <v>15.43</v>
      </c>
      <c r="D9" s="265" t="s">
        <v>1</v>
      </c>
      <c r="E9" s="261">
        <v>7</v>
      </c>
    </row>
    <row r="10" spans="1:5" x14ac:dyDescent="0.2">
      <c r="A10" s="218">
        <v>21</v>
      </c>
      <c r="B10" s="221" t="s">
        <v>127</v>
      </c>
      <c r="C10" s="226">
        <v>15.14</v>
      </c>
      <c r="D10" s="265" t="s">
        <v>1</v>
      </c>
      <c r="E10" s="261">
        <v>8</v>
      </c>
    </row>
    <row r="11" spans="1:5" x14ac:dyDescent="0.2">
      <c r="A11" s="266">
        <v>3</v>
      </c>
      <c r="B11" s="267" t="s">
        <v>109</v>
      </c>
      <c r="C11" s="268">
        <v>14.55</v>
      </c>
      <c r="D11" s="265" t="s">
        <v>172</v>
      </c>
      <c r="E11" s="269">
        <v>9</v>
      </c>
    </row>
    <row r="12" spans="1:5" x14ac:dyDescent="0.2">
      <c r="A12" s="218">
        <v>37</v>
      </c>
      <c r="B12" s="221" t="s">
        <v>143</v>
      </c>
      <c r="C12" s="226">
        <v>14.04</v>
      </c>
      <c r="D12" s="258" t="s">
        <v>167</v>
      </c>
      <c r="E12" s="261">
        <v>10</v>
      </c>
    </row>
    <row r="13" spans="1:5" x14ac:dyDescent="0.2">
      <c r="A13" s="218">
        <v>20</v>
      </c>
      <c r="B13" s="221" t="s">
        <v>126</v>
      </c>
      <c r="C13" s="226">
        <v>13.99</v>
      </c>
      <c r="D13" s="258" t="s">
        <v>167</v>
      </c>
      <c r="E13" s="261">
        <v>11</v>
      </c>
    </row>
    <row r="14" spans="1:5" x14ac:dyDescent="0.2">
      <c r="A14" s="218">
        <v>4</v>
      </c>
      <c r="B14" s="221" t="s">
        <v>110</v>
      </c>
      <c r="C14" s="226">
        <v>13.74</v>
      </c>
      <c r="D14" s="258" t="s">
        <v>167</v>
      </c>
      <c r="E14" s="261">
        <v>12</v>
      </c>
    </row>
    <row r="15" spans="1:5" x14ac:dyDescent="0.2">
      <c r="A15" s="270">
        <v>22</v>
      </c>
      <c r="B15" s="271" t="s">
        <v>128</v>
      </c>
      <c r="C15" s="272">
        <v>13.68</v>
      </c>
      <c r="D15" s="258" t="s">
        <v>168</v>
      </c>
      <c r="E15" s="273">
        <v>13</v>
      </c>
    </row>
    <row r="16" spans="1:5" x14ac:dyDescent="0.2">
      <c r="A16" s="218">
        <v>26</v>
      </c>
      <c r="B16" s="221" t="s">
        <v>132</v>
      </c>
      <c r="C16" s="226">
        <v>13.63</v>
      </c>
      <c r="D16" s="308" t="s">
        <v>173</v>
      </c>
      <c r="E16" s="261">
        <v>14</v>
      </c>
    </row>
    <row r="17" spans="1:6" x14ac:dyDescent="0.2">
      <c r="A17" s="218">
        <v>23</v>
      </c>
      <c r="B17" s="221" t="s">
        <v>129</v>
      </c>
      <c r="C17" s="226">
        <v>13.58</v>
      </c>
      <c r="D17" s="308" t="s">
        <v>169</v>
      </c>
      <c r="E17" s="261">
        <v>15</v>
      </c>
    </row>
    <row r="18" spans="1:6" x14ac:dyDescent="0.2">
      <c r="A18" s="218">
        <v>30</v>
      </c>
      <c r="B18" s="221" t="s">
        <v>136</v>
      </c>
      <c r="C18" s="226">
        <v>13.51</v>
      </c>
      <c r="D18" s="308" t="s">
        <v>169</v>
      </c>
      <c r="E18" s="261">
        <v>16</v>
      </c>
    </row>
    <row r="19" spans="1:6" x14ac:dyDescent="0.2">
      <c r="A19" s="218">
        <v>6</v>
      </c>
      <c r="B19" s="221" t="s">
        <v>112</v>
      </c>
      <c r="C19" s="226">
        <v>13.43</v>
      </c>
      <c r="D19" s="308" t="s">
        <v>169</v>
      </c>
      <c r="E19" s="261">
        <v>17</v>
      </c>
    </row>
    <row r="20" spans="1:6" x14ac:dyDescent="0.2">
      <c r="A20" s="218">
        <v>17</v>
      </c>
      <c r="B20" s="221" t="s">
        <v>123</v>
      </c>
      <c r="C20" s="226">
        <v>13.4</v>
      </c>
      <c r="D20" s="308" t="s">
        <v>169</v>
      </c>
      <c r="E20" s="261">
        <v>18</v>
      </c>
    </row>
    <row r="21" spans="1:6" x14ac:dyDescent="0.2">
      <c r="A21" s="218">
        <v>10</v>
      </c>
      <c r="B21" s="221" t="s">
        <v>116</v>
      </c>
      <c r="C21" s="226">
        <v>13.36</v>
      </c>
      <c r="D21" s="308" t="s">
        <v>173</v>
      </c>
      <c r="E21" s="261">
        <v>19</v>
      </c>
    </row>
    <row r="22" spans="1:6" x14ac:dyDescent="0.2">
      <c r="A22" s="218">
        <v>25</v>
      </c>
      <c r="B22" s="221" t="s">
        <v>131</v>
      </c>
      <c r="C22" s="226">
        <v>13.28</v>
      </c>
      <c r="D22" s="308" t="s">
        <v>173</v>
      </c>
      <c r="E22" s="261">
        <v>20</v>
      </c>
    </row>
    <row r="23" spans="1:6" ht="13.5" thickBot="1" x14ac:dyDescent="0.25">
      <c r="A23" s="218">
        <v>32</v>
      </c>
      <c r="B23" s="222" t="s">
        <v>138</v>
      </c>
      <c r="C23" s="227">
        <v>13.14</v>
      </c>
      <c r="D23" s="309" t="s">
        <v>173</v>
      </c>
      <c r="E23" s="261">
        <v>21</v>
      </c>
    </row>
    <row r="24" spans="1:6" ht="13.5" thickBot="1" x14ac:dyDescent="0.25">
      <c r="A24" s="246">
        <v>36</v>
      </c>
      <c r="B24" s="247" t="s">
        <v>142</v>
      </c>
      <c r="C24" s="248">
        <v>13.05</v>
      </c>
      <c r="D24" s="310" t="s">
        <v>169</v>
      </c>
      <c r="E24" s="262">
        <v>22</v>
      </c>
      <c r="F24" s="249">
        <v>13.13</v>
      </c>
    </row>
    <row r="25" spans="1:6" x14ac:dyDescent="0.2">
      <c r="A25" s="218">
        <v>24</v>
      </c>
      <c r="B25" s="220" t="s">
        <v>130</v>
      </c>
      <c r="C25" s="225">
        <v>12.78</v>
      </c>
      <c r="D25" s="311" t="s">
        <v>169</v>
      </c>
      <c r="E25" s="261">
        <v>23</v>
      </c>
    </row>
    <row r="26" spans="1:6" x14ac:dyDescent="0.2">
      <c r="A26" s="218">
        <v>19</v>
      </c>
      <c r="B26" s="221" t="s">
        <v>125</v>
      </c>
      <c r="C26" s="226">
        <v>12.44</v>
      </c>
      <c r="D26" s="308" t="s">
        <v>169</v>
      </c>
      <c r="E26" s="261">
        <v>24</v>
      </c>
    </row>
    <row r="27" spans="1:6" x14ac:dyDescent="0.2">
      <c r="A27" s="218">
        <v>12</v>
      </c>
      <c r="B27" s="221" t="s">
        <v>118</v>
      </c>
      <c r="C27" s="226">
        <v>12.07</v>
      </c>
      <c r="D27" s="308"/>
      <c r="E27" s="261">
        <v>25</v>
      </c>
    </row>
    <row r="28" spans="1:6" x14ac:dyDescent="0.2">
      <c r="A28" s="218">
        <v>18</v>
      </c>
      <c r="B28" s="221" t="s">
        <v>124</v>
      </c>
      <c r="C28" s="226">
        <v>11.9</v>
      </c>
      <c r="D28" s="308" t="s">
        <v>175</v>
      </c>
      <c r="E28" s="261">
        <v>26</v>
      </c>
    </row>
    <row r="29" spans="1:6" x14ac:dyDescent="0.2">
      <c r="A29" s="218">
        <v>35</v>
      </c>
      <c r="B29" s="221" t="s">
        <v>141</v>
      </c>
      <c r="C29" s="226">
        <v>11.47</v>
      </c>
      <c r="D29" s="308"/>
      <c r="E29" s="261">
        <v>27</v>
      </c>
    </row>
    <row r="30" spans="1:6" x14ac:dyDescent="0.2">
      <c r="A30" s="218">
        <v>9</v>
      </c>
      <c r="B30" s="221" t="s">
        <v>115</v>
      </c>
      <c r="C30" s="226">
        <v>11.27</v>
      </c>
      <c r="D30" s="308" t="s">
        <v>173</v>
      </c>
      <c r="E30" s="261">
        <v>28</v>
      </c>
    </row>
    <row r="31" spans="1:6" x14ac:dyDescent="0.2">
      <c r="A31" s="218">
        <v>16</v>
      </c>
      <c r="B31" s="221" t="s">
        <v>122</v>
      </c>
      <c r="C31" s="226">
        <v>11.26</v>
      </c>
      <c r="D31" s="308" t="s">
        <v>173</v>
      </c>
      <c r="E31" s="261">
        <v>29</v>
      </c>
    </row>
    <row r="32" spans="1:6" x14ac:dyDescent="0.2">
      <c r="A32" s="218">
        <v>34</v>
      </c>
      <c r="B32" s="221" t="s">
        <v>140</v>
      </c>
      <c r="C32" s="226">
        <v>11.21</v>
      </c>
      <c r="D32" s="308" t="s">
        <v>173</v>
      </c>
      <c r="E32" s="261">
        <v>30</v>
      </c>
    </row>
    <row r="33" spans="1:5" x14ac:dyDescent="0.2">
      <c r="A33" s="218">
        <v>2</v>
      </c>
      <c r="B33" s="221" t="s">
        <v>108</v>
      </c>
      <c r="C33" s="226">
        <v>11.01</v>
      </c>
      <c r="D33" s="308" t="s">
        <v>169</v>
      </c>
      <c r="E33" s="261">
        <v>31</v>
      </c>
    </row>
    <row r="34" spans="1:5" x14ac:dyDescent="0.2">
      <c r="A34" s="218">
        <v>29</v>
      </c>
      <c r="B34" s="221" t="s">
        <v>135</v>
      </c>
      <c r="C34" s="226">
        <v>10.59</v>
      </c>
      <c r="D34" s="308" t="s">
        <v>173</v>
      </c>
      <c r="E34" s="261">
        <v>32</v>
      </c>
    </row>
    <row r="35" spans="1:5" x14ac:dyDescent="0.2">
      <c r="A35" s="218">
        <v>1</v>
      </c>
      <c r="B35" s="221" t="s">
        <v>107</v>
      </c>
      <c r="C35" s="226">
        <v>10.09</v>
      </c>
      <c r="D35" s="308"/>
      <c r="E35" s="261">
        <v>33</v>
      </c>
    </row>
    <row r="36" spans="1:5" x14ac:dyDescent="0.2">
      <c r="A36" s="218">
        <v>7</v>
      </c>
      <c r="B36" s="221" t="s">
        <v>113</v>
      </c>
      <c r="C36" s="226">
        <v>10.029999999999999</v>
      </c>
      <c r="D36" s="308"/>
      <c r="E36" s="261">
        <v>34</v>
      </c>
    </row>
    <row r="37" spans="1:5" x14ac:dyDescent="0.2">
      <c r="A37" s="218">
        <v>31</v>
      </c>
      <c r="B37" s="221" t="s">
        <v>137</v>
      </c>
      <c r="C37" s="226">
        <v>10</v>
      </c>
      <c r="D37" s="308"/>
      <c r="E37" s="261">
        <v>35</v>
      </c>
    </row>
    <row r="38" spans="1:5" x14ac:dyDescent="0.2">
      <c r="A38" s="218">
        <v>28</v>
      </c>
      <c r="B38" s="221" t="s">
        <v>134</v>
      </c>
      <c r="C38" s="226">
        <v>9.64</v>
      </c>
      <c r="D38" s="308" t="s">
        <v>169</v>
      </c>
      <c r="E38" s="261">
        <v>36</v>
      </c>
    </row>
    <row r="39" spans="1:5" ht="13.5" thickBot="1" x14ac:dyDescent="0.25">
      <c r="A39" s="218">
        <v>14</v>
      </c>
      <c r="B39" s="222" t="s">
        <v>120</v>
      </c>
      <c r="C39" s="227">
        <v>9.51</v>
      </c>
      <c r="D39" s="259"/>
      <c r="E39" s="263">
        <v>37</v>
      </c>
    </row>
    <row r="40" spans="1:5" ht="13.5" thickBot="1" x14ac:dyDescent="0.25">
      <c r="A40" s="250"/>
      <c r="B40" s="251" t="s">
        <v>101</v>
      </c>
      <c r="C40" s="252">
        <v>13.13</v>
      </c>
      <c r="D40" s="253"/>
    </row>
    <row r="41" spans="1:5" x14ac:dyDescent="0.2">
      <c r="A41" s="240"/>
      <c r="B41" s="241" t="s">
        <v>102</v>
      </c>
      <c r="C41" s="242">
        <v>9.51</v>
      </c>
      <c r="D41" s="243"/>
    </row>
    <row r="42" spans="1:5" ht="13.5" thickBot="1" x14ac:dyDescent="0.25">
      <c r="A42" s="237"/>
      <c r="B42" s="238" t="s">
        <v>103</v>
      </c>
      <c r="C42" s="239">
        <v>18.52</v>
      </c>
      <c r="D42" s="245"/>
    </row>
    <row r="43" spans="1:5" x14ac:dyDescent="0.2">
      <c r="A43" s="240"/>
      <c r="B43" s="241" t="s">
        <v>104</v>
      </c>
      <c r="C43" s="242">
        <v>0</v>
      </c>
      <c r="D43" s="243"/>
    </row>
    <row r="44" spans="1:5" x14ac:dyDescent="0.2">
      <c r="A44" s="234"/>
      <c r="B44" s="235" t="s">
        <v>105</v>
      </c>
      <c r="C44" s="236">
        <v>32.43</v>
      </c>
      <c r="D44" s="244"/>
    </row>
    <row r="45" spans="1:5" ht="13.5" thickBot="1" x14ac:dyDescent="0.25">
      <c r="A45" s="237"/>
      <c r="B45" s="238" t="s">
        <v>106</v>
      </c>
      <c r="C45" s="239">
        <v>67.569999999999993</v>
      </c>
      <c r="D45" s="245"/>
    </row>
  </sheetData>
  <sortState xmlns:xlrd2="http://schemas.microsoft.com/office/spreadsheetml/2017/richdata2" ref="A3:C39">
    <sortCondition descending="1" ref="C3:C39"/>
  </sortState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79815-C38C-4C88-BB07-A738C887E1E5}">
  <dimension ref="A1:H46"/>
  <sheetViews>
    <sheetView workbookViewId="0">
      <selection activeCell="K17" sqref="K17"/>
    </sheetView>
  </sheetViews>
  <sheetFormatPr baseColWidth="10" defaultRowHeight="12.75" x14ac:dyDescent="0.2"/>
  <cols>
    <col min="1" max="1" width="3" bestFit="1" customWidth="1"/>
    <col min="2" max="2" width="25" bestFit="1" customWidth="1"/>
    <col min="3" max="3" width="7.7109375" bestFit="1" customWidth="1"/>
    <col min="4" max="4" width="5.42578125" bestFit="1" customWidth="1"/>
    <col min="5" max="5" width="7.28515625" bestFit="1" customWidth="1"/>
    <col min="6" max="6" width="3.28515625" bestFit="1" customWidth="1"/>
    <col min="7" max="7" width="14.140625" customWidth="1"/>
    <col min="8" max="8" width="13.5703125" bestFit="1" customWidth="1"/>
  </cols>
  <sheetData>
    <row r="1" spans="1:8" ht="18.75" thickBot="1" x14ac:dyDescent="0.3">
      <c r="A1" s="317"/>
      <c r="B1" s="316"/>
      <c r="C1" s="742" t="s">
        <v>179</v>
      </c>
      <c r="D1" s="742"/>
      <c r="E1" s="316"/>
    </row>
    <row r="2" spans="1:8" ht="18" x14ac:dyDescent="0.2">
      <c r="A2" s="328"/>
      <c r="B2" s="329"/>
      <c r="C2" s="330" t="s">
        <v>157</v>
      </c>
      <c r="D2" s="330" t="s">
        <v>158</v>
      </c>
      <c r="E2" s="331"/>
      <c r="F2" s="332"/>
      <c r="G2" s="333" t="s">
        <v>183</v>
      </c>
      <c r="H2" s="334" t="s">
        <v>181</v>
      </c>
    </row>
    <row r="3" spans="1:8" ht="18.75" thickBot="1" x14ac:dyDescent="0.25">
      <c r="A3" s="335"/>
      <c r="B3" s="336"/>
      <c r="C3" s="337"/>
      <c r="D3" s="337"/>
      <c r="E3" s="378" t="s">
        <v>184</v>
      </c>
      <c r="F3" s="338" t="s">
        <v>185</v>
      </c>
      <c r="G3" s="338" t="s">
        <v>180</v>
      </c>
      <c r="H3" s="174" t="s">
        <v>182</v>
      </c>
    </row>
    <row r="4" spans="1:8" s="307" customFormat="1" ht="13.5" customHeight="1" x14ac:dyDescent="0.15">
      <c r="A4" s="364">
        <v>1</v>
      </c>
      <c r="B4" s="324" t="s">
        <v>107</v>
      </c>
      <c r="C4" s="360">
        <v>10.09</v>
      </c>
      <c r="D4" s="325">
        <v>33</v>
      </c>
      <c r="E4" s="379">
        <v>8.7899999999999991</v>
      </c>
      <c r="F4" s="326">
        <v>37</v>
      </c>
      <c r="G4" s="357">
        <f>+(E4-C4)</f>
        <v>-1.3000000000000007</v>
      </c>
      <c r="H4" s="382">
        <f>+(D4-F4)</f>
        <v>-4</v>
      </c>
    </row>
    <row r="5" spans="1:8" x14ac:dyDescent="0.2">
      <c r="A5" s="365">
        <v>2</v>
      </c>
      <c r="B5" s="318" t="s">
        <v>108</v>
      </c>
      <c r="C5" s="361">
        <v>11.01</v>
      </c>
      <c r="D5" s="319">
        <v>31</v>
      </c>
      <c r="E5" s="380">
        <v>12.92</v>
      </c>
      <c r="F5" s="320">
        <v>23</v>
      </c>
      <c r="G5" s="358">
        <f t="shared" ref="G5:G40" si="0">+(E5-C5)</f>
        <v>1.9100000000000001</v>
      </c>
      <c r="H5" s="383">
        <f t="shared" ref="H5:H40" si="1">+(D5-F5)</f>
        <v>8</v>
      </c>
    </row>
    <row r="6" spans="1:8" x14ac:dyDescent="0.2">
      <c r="A6" s="365">
        <v>3</v>
      </c>
      <c r="B6" s="318" t="s">
        <v>109</v>
      </c>
      <c r="C6" s="361">
        <v>14.55</v>
      </c>
      <c r="D6" s="319">
        <v>9</v>
      </c>
      <c r="E6" s="380">
        <v>15.01</v>
      </c>
      <c r="F6" s="320">
        <v>11</v>
      </c>
      <c r="G6" s="358">
        <f t="shared" si="0"/>
        <v>0.45999999999999908</v>
      </c>
      <c r="H6" s="382">
        <f t="shared" si="1"/>
        <v>-2</v>
      </c>
    </row>
    <row r="7" spans="1:8" x14ac:dyDescent="0.2">
      <c r="A7" s="365">
        <v>4</v>
      </c>
      <c r="B7" s="318" t="s">
        <v>110</v>
      </c>
      <c r="C7" s="361">
        <v>13.74</v>
      </c>
      <c r="D7" s="319">
        <v>12</v>
      </c>
      <c r="E7" s="380">
        <v>12.63</v>
      </c>
      <c r="F7" s="320">
        <v>24</v>
      </c>
      <c r="G7" s="357">
        <f t="shared" si="0"/>
        <v>-1.1099999999999994</v>
      </c>
      <c r="H7" s="382">
        <f t="shared" si="1"/>
        <v>-12</v>
      </c>
    </row>
    <row r="8" spans="1:8" x14ac:dyDescent="0.2">
      <c r="A8" s="365">
        <v>5</v>
      </c>
      <c r="B8" s="318" t="s">
        <v>111</v>
      </c>
      <c r="C8" s="361">
        <v>16.510000000000002</v>
      </c>
      <c r="D8" s="319">
        <v>4</v>
      </c>
      <c r="E8" s="380">
        <v>15.86</v>
      </c>
      <c r="F8" s="320">
        <v>7</v>
      </c>
      <c r="G8" s="357">
        <f t="shared" si="0"/>
        <v>-0.65000000000000213</v>
      </c>
      <c r="H8" s="382">
        <f t="shared" si="1"/>
        <v>-3</v>
      </c>
    </row>
    <row r="9" spans="1:8" x14ac:dyDescent="0.2">
      <c r="A9" s="365">
        <v>6</v>
      </c>
      <c r="B9" s="318" t="s">
        <v>112</v>
      </c>
      <c r="C9" s="361">
        <v>13.43</v>
      </c>
      <c r="D9" s="319">
        <v>17</v>
      </c>
      <c r="E9" s="380">
        <v>13.9</v>
      </c>
      <c r="F9" s="320">
        <v>16</v>
      </c>
      <c r="G9" s="358">
        <f t="shared" si="0"/>
        <v>0.47000000000000064</v>
      </c>
      <c r="H9" s="383">
        <f t="shared" si="1"/>
        <v>1</v>
      </c>
    </row>
    <row r="10" spans="1:8" x14ac:dyDescent="0.2">
      <c r="A10" s="365">
        <v>7</v>
      </c>
      <c r="B10" s="318" t="s">
        <v>113</v>
      </c>
      <c r="C10" s="361">
        <v>10.029999999999999</v>
      </c>
      <c r="D10" s="319">
        <v>34</v>
      </c>
      <c r="E10" s="380">
        <v>10.33</v>
      </c>
      <c r="F10" s="320">
        <v>34</v>
      </c>
      <c r="G10" s="358">
        <f t="shared" si="0"/>
        <v>0.30000000000000071</v>
      </c>
      <c r="H10" s="356">
        <f t="shared" si="1"/>
        <v>0</v>
      </c>
    </row>
    <row r="11" spans="1:8" x14ac:dyDescent="0.2">
      <c r="A11" s="365">
        <v>8</v>
      </c>
      <c r="B11" s="318" t="s">
        <v>114</v>
      </c>
      <c r="C11" s="361">
        <v>16.68</v>
      </c>
      <c r="D11" s="322">
        <v>2</v>
      </c>
      <c r="E11" s="380">
        <v>17.16</v>
      </c>
      <c r="F11" s="320">
        <v>3</v>
      </c>
      <c r="G11" s="358">
        <f t="shared" si="0"/>
        <v>0.48000000000000043</v>
      </c>
      <c r="H11" s="382">
        <f t="shared" si="1"/>
        <v>-1</v>
      </c>
    </row>
    <row r="12" spans="1:8" x14ac:dyDescent="0.2">
      <c r="A12" s="365">
        <v>9</v>
      </c>
      <c r="B12" s="318" t="s">
        <v>115</v>
      </c>
      <c r="C12" s="361">
        <v>11.27</v>
      </c>
      <c r="D12" s="319">
        <v>28</v>
      </c>
      <c r="E12" s="380">
        <v>11.56</v>
      </c>
      <c r="F12" s="320">
        <v>30</v>
      </c>
      <c r="G12" s="358">
        <f t="shared" si="0"/>
        <v>0.29000000000000092</v>
      </c>
      <c r="H12" s="382">
        <f t="shared" si="1"/>
        <v>-2</v>
      </c>
    </row>
    <row r="13" spans="1:8" x14ac:dyDescent="0.2">
      <c r="A13" s="365">
        <v>10</v>
      </c>
      <c r="B13" s="318" t="s">
        <v>116</v>
      </c>
      <c r="C13" s="361">
        <v>13.36</v>
      </c>
      <c r="D13" s="319">
        <v>19</v>
      </c>
      <c r="E13" s="380">
        <v>13.47</v>
      </c>
      <c r="F13" s="320">
        <v>20</v>
      </c>
      <c r="G13" s="358">
        <f t="shared" si="0"/>
        <v>0.11000000000000121</v>
      </c>
      <c r="H13" s="382">
        <f t="shared" si="1"/>
        <v>-1</v>
      </c>
    </row>
    <row r="14" spans="1:8" x14ac:dyDescent="0.2">
      <c r="A14" s="365">
        <v>11</v>
      </c>
      <c r="B14" s="318" t="s">
        <v>117</v>
      </c>
      <c r="C14" s="361">
        <v>15.43</v>
      </c>
      <c r="D14" s="319">
        <v>7</v>
      </c>
      <c r="E14" s="380">
        <v>15.15</v>
      </c>
      <c r="F14" s="320">
        <v>9</v>
      </c>
      <c r="G14" s="357">
        <f t="shared" si="0"/>
        <v>-0.27999999999999936</v>
      </c>
      <c r="H14" s="382">
        <f t="shared" si="1"/>
        <v>-2</v>
      </c>
    </row>
    <row r="15" spans="1:8" x14ac:dyDescent="0.2">
      <c r="A15" s="365">
        <v>12</v>
      </c>
      <c r="B15" s="318" t="s">
        <v>118</v>
      </c>
      <c r="C15" s="361">
        <v>12.07</v>
      </c>
      <c r="D15" s="319">
        <v>25</v>
      </c>
      <c r="E15" s="380">
        <v>12.3</v>
      </c>
      <c r="F15" s="320">
        <v>26</v>
      </c>
      <c r="G15" s="358">
        <f t="shared" si="0"/>
        <v>0.23000000000000043</v>
      </c>
      <c r="H15" s="382">
        <f t="shared" si="1"/>
        <v>-1</v>
      </c>
    </row>
    <row r="16" spans="1:8" x14ac:dyDescent="0.2">
      <c r="A16" s="365">
        <v>13</v>
      </c>
      <c r="B16" s="318" t="s">
        <v>119</v>
      </c>
      <c r="C16" s="361">
        <v>18.52</v>
      </c>
      <c r="D16" s="322">
        <v>1</v>
      </c>
      <c r="E16" s="380">
        <v>18.760000000000002</v>
      </c>
      <c r="F16" s="320">
        <v>1</v>
      </c>
      <c r="G16" s="358">
        <f t="shared" si="0"/>
        <v>0.24000000000000199</v>
      </c>
      <c r="H16" s="356">
        <f t="shared" si="1"/>
        <v>0</v>
      </c>
    </row>
    <row r="17" spans="1:8" x14ac:dyDescent="0.2">
      <c r="A17" s="365">
        <v>14</v>
      </c>
      <c r="B17" s="318" t="s">
        <v>120</v>
      </c>
      <c r="C17" s="361">
        <v>9.51</v>
      </c>
      <c r="D17" s="319">
        <v>37</v>
      </c>
      <c r="E17" s="380">
        <v>8.9</v>
      </c>
      <c r="F17" s="320">
        <v>36</v>
      </c>
      <c r="G17" s="357">
        <f t="shared" si="0"/>
        <v>-0.60999999999999943</v>
      </c>
      <c r="H17" s="383">
        <f t="shared" si="1"/>
        <v>1</v>
      </c>
    </row>
    <row r="18" spans="1:8" x14ac:dyDescent="0.2">
      <c r="A18" s="365">
        <v>15</v>
      </c>
      <c r="B18" s="318" t="s">
        <v>121</v>
      </c>
      <c r="C18" s="361">
        <v>15.91</v>
      </c>
      <c r="D18" s="319">
        <v>5</v>
      </c>
      <c r="E18" s="380">
        <v>16.45</v>
      </c>
      <c r="F18" s="320">
        <v>5</v>
      </c>
      <c r="G18" s="358">
        <f t="shared" si="0"/>
        <v>0.53999999999999915</v>
      </c>
      <c r="H18" s="356">
        <f t="shared" si="1"/>
        <v>0</v>
      </c>
    </row>
    <row r="19" spans="1:8" x14ac:dyDescent="0.2">
      <c r="A19" s="365">
        <v>16</v>
      </c>
      <c r="B19" s="318" t="s">
        <v>122</v>
      </c>
      <c r="C19" s="361">
        <v>11.26</v>
      </c>
      <c r="D19" s="319">
        <v>29</v>
      </c>
      <c r="E19" s="380">
        <v>12.08</v>
      </c>
      <c r="F19" s="320">
        <v>29</v>
      </c>
      <c r="G19" s="358">
        <f t="shared" si="0"/>
        <v>0.82000000000000028</v>
      </c>
      <c r="H19" s="356">
        <f t="shared" si="1"/>
        <v>0</v>
      </c>
    </row>
    <row r="20" spans="1:8" x14ac:dyDescent="0.2">
      <c r="A20" s="365">
        <v>17</v>
      </c>
      <c r="B20" s="318" t="s">
        <v>123</v>
      </c>
      <c r="C20" s="361">
        <v>13.4</v>
      </c>
      <c r="D20" s="319">
        <v>18</v>
      </c>
      <c r="E20" s="380">
        <v>12.53</v>
      </c>
      <c r="F20" s="320">
        <v>25</v>
      </c>
      <c r="G20" s="357">
        <f t="shared" si="0"/>
        <v>-0.87000000000000099</v>
      </c>
      <c r="H20" s="382">
        <f t="shared" si="1"/>
        <v>-7</v>
      </c>
    </row>
    <row r="21" spans="1:8" x14ac:dyDescent="0.2">
      <c r="A21" s="365">
        <v>18</v>
      </c>
      <c r="B21" s="318" t="s">
        <v>124</v>
      </c>
      <c r="C21" s="361">
        <v>11.9</v>
      </c>
      <c r="D21" s="319">
        <v>26</v>
      </c>
      <c r="E21" s="380">
        <v>13.67</v>
      </c>
      <c r="F21" s="320">
        <v>19</v>
      </c>
      <c r="G21" s="358">
        <f t="shared" si="0"/>
        <v>1.7699999999999996</v>
      </c>
      <c r="H21" s="383">
        <f t="shared" si="1"/>
        <v>7</v>
      </c>
    </row>
    <row r="22" spans="1:8" x14ac:dyDescent="0.2">
      <c r="A22" s="365">
        <v>19</v>
      </c>
      <c r="B22" s="318" t="s">
        <v>125</v>
      </c>
      <c r="C22" s="361">
        <v>12.44</v>
      </c>
      <c r="D22" s="319">
        <v>24</v>
      </c>
      <c r="E22" s="380">
        <v>13.82</v>
      </c>
      <c r="F22" s="320">
        <v>18</v>
      </c>
      <c r="G22" s="358">
        <f t="shared" si="0"/>
        <v>1.3800000000000008</v>
      </c>
      <c r="H22" s="383">
        <f t="shared" si="1"/>
        <v>6</v>
      </c>
    </row>
    <row r="23" spans="1:8" x14ac:dyDescent="0.2">
      <c r="A23" s="365">
        <v>20</v>
      </c>
      <c r="B23" s="318" t="s">
        <v>126</v>
      </c>
      <c r="C23" s="361">
        <v>13.99</v>
      </c>
      <c r="D23" s="319">
        <v>11</v>
      </c>
      <c r="E23" s="380">
        <v>13.37</v>
      </c>
      <c r="F23" s="320">
        <v>21</v>
      </c>
      <c r="G23" s="357">
        <f t="shared" si="0"/>
        <v>-0.62000000000000099</v>
      </c>
      <c r="H23" s="382">
        <f t="shared" si="1"/>
        <v>-10</v>
      </c>
    </row>
    <row r="24" spans="1:8" x14ac:dyDescent="0.2">
      <c r="A24" s="365">
        <v>21</v>
      </c>
      <c r="B24" s="318" t="s">
        <v>127</v>
      </c>
      <c r="C24" s="361">
        <v>15.14</v>
      </c>
      <c r="D24" s="319">
        <v>8</v>
      </c>
      <c r="E24" s="380">
        <v>16.010000000000002</v>
      </c>
      <c r="F24" s="320">
        <v>6</v>
      </c>
      <c r="G24" s="358">
        <f t="shared" si="0"/>
        <v>0.87000000000000099</v>
      </c>
      <c r="H24" s="383">
        <f t="shared" si="1"/>
        <v>2</v>
      </c>
    </row>
    <row r="25" spans="1:8" x14ac:dyDescent="0.2">
      <c r="A25" s="365">
        <v>22</v>
      </c>
      <c r="B25" s="318" t="s">
        <v>128</v>
      </c>
      <c r="C25" s="361">
        <v>13.68</v>
      </c>
      <c r="D25" s="319">
        <v>13</v>
      </c>
      <c r="E25" s="380">
        <v>15.14</v>
      </c>
      <c r="F25" s="320">
        <v>10</v>
      </c>
      <c r="G25" s="358">
        <f t="shared" si="0"/>
        <v>1.4600000000000009</v>
      </c>
      <c r="H25" s="383">
        <f t="shared" si="1"/>
        <v>3</v>
      </c>
    </row>
    <row r="26" spans="1:8" x14ac:dyDescent="0.2">
      <c r="A26" s="365">
        <v>23</v>
      </c>
      <c r="B26" s="318" t="s">
        <v>129</v>
      </c>
      <c r="C26" s="361">
        <v>13.58</v>
      </c>
      <c r="D26" s="319">
        <v>15</v>
      </c>
      <c r="E26" s="380">
        <v>14.92</v>
      </c>
      <c r="F26" s="320">
        <v>12</v>
      </c>
      <c r="G26" s="358">
        <f t="shared" si="0"/>
        <v>1.3399999999999999</v>
      </c>
      <c r="H26" s="383">
        <f t="shared" si="1"/>
        <v>3</v>
      </c>
    </row>
    <row r="27" spans="1:8" x14ac:dyDescent="0.2">
      <c r="A27" s="365">
        <v>24</v>
      </c>
      <c r="B27" s="318" t="s">
        <v>130</v>
      </c>
      <c r="C27" s="361">
        <v>12.78</v>
      </c>
      <c r="D27" s="319">
        <v>23</v>
      </c>
      <c r="E27" s="380">
        <v>13.83</v>
      </c>
      <c r="F27" s="320">
        <v>17</v>
      </c>
      <c r="G27" s="358">
        <f t="shared" si="0"/>
        <v>1.0500000000000007</v>
      </c>
      <c r="H27" s="383">
        <f t="shared" si="1"/>
        <v>6</v>
      </c>
    </row>
    <row r="28" spans="1:8" x14ac:dyDescent="0.2">
      <c r="A28" s="365">
        <v>25</v>
      </c>
      <c r="B28" s="318" t="s">
        <v>131</v>
      </c>
      <c r="C28" s="361">
        <v>13.28</v>
      </c>
      <c r="D28" s="319">
        <v>20</v>
      </c>
      <c r="E28" s="380">
        <v>13.91</v>
      </c>
      <c r="F28" s="320">
        <v>15</v>
      </c>
      <c r="G28" s="358">
        <f t="shared" si="0"/>
        <v>0.63000000000000078</v>
      </c>
      <c r="H28" s="383">
        <f t="shared" si="1"/>
        <v>5</v>
      </c>
    </row>
    <row r="29" spans="1:8" x14ac:dyDescent="0.2">
      <c r="A29" s="365">
        <v>26</v>
      </c>
      <c r="B29" s="318" t="s">
        <v>132</v>
      </c>
      <c r="C29" s="361">
        <v>13.63</v>
      </c>
      <c r="D29" s="319">
        <v>14</v>
      </c>
      <c r="E29" s="380">
        <v>15.23</v>
      </c>
      <c r="F29" s="320">
        <v>8</v>
      </c>
      <c r="G29" s="358">
        <f t="shared" si="0"/>
        <v>1.5999999999999996</v>
      </c>
      <c r="H29" s="383">
        <f t="shared" si="1"/>
        <v>6</v>
      </c>
    </row>
    <row r="30" spans="1:8" x14ac:dyDescent="0.2">
      <c r="A30" s="365">
        <v>27</v>
      </c>
      <c r="B30" s="318" t="s">
        <v>133</v>
      </c>
      <c r="C30" s="361">
        <v>16.68</v>
      </c>
      <c r="D30" s="322">
        <v>2</v>
      </c>
      <c r="E30" s="380">
        <v>17.39</v>
      </c>
      <c r="F30" s="320">
        <v>2</v>
      </c>
      <c r="G30" s="358">
        <f t="shared" si="0"/>
        <v>0.71000000000000085</v>
      </c>
      <c r="H30" s="383">
        <f t="shared" si="1"/>
        <v>0</v>
      </c>
    </row>
    <row r="31" spans="1:8" x14ac:dyDescent="0.2">
      <c r="A31" s="365">
        <v>28</v>
      </c>
      <c r="B31" s="318" t="s">
        <v>134</v>
      </c>
      <c r="C31" s="361">
        <v>9.64</v>
      </c>
      <c r="D31" s="319">
        <v>36</v>
      </c>
      <c r="E31" s="380">
        <v>10.35</v>
      </c>
      <c r="F31" s="320">
        <v>33</v>
      </c>
      <c r="G31" s="358">
        <f t="shared" si="0"/>
        <v>0.70999999999999908</v>
      </c>
      <c r="H31" s="383">
        <f t="shared" si="1"/>
        <v>3</v>
      </c>
    </row>
    <row r="32" spans="1:8" x14ac:dyDescent="0.2">
      <c r="A32" s="365">
        <v>29</v>
      </c>
      <c r="B32" s="318" t="s">
        <v>135</v>
      </c>
      <c r="C32" s="361">
        <v>10.59</v>
      </c>
      <c r="D32" s="319">
        <v>32</v>
      </c>
      <c r="E32" s="380">
        <v>11.49</v>
      </c>
      <c r="F32" s="320">
        <v>31</v>
      </c>
      <c r="G32" s="358">
        <f t="shared" si="0"/>
        <v>0.90000000000000036</v>
      </c>
      <c r="H32" s="383">
        <f t="shared" si="1"/>
        <v>1</v>
      </c>
    </row>
    <row r="33" spans="1:8" x14ac:dyDescent="0.2">
      <c r="A33" s="365">
        <v>30</v>
      </c>
      <c r="B33" s="318" t="s">
        <v>136</v>
      </c>
      <c r="C33" s="361">
        <v>13.51</v>
      </c>
      <c r="D33" s="319">
        <v>16</v>
      </c>
      <c r="E33" s="380">
        <v>14.47</v>
      </c>
      <c r="F33" s="320">
        <v>13</v>
      </c>
      <c r="G33" s="358">
        <f t="shared" si="0"/>
        <v>0.96000000000000085</v>
      </c>
      <c r="H33" s="383">
        <f t="shared" si="1"/>
        <v>3</v>
      </c>
    </row>
    <row r="34" spans="1:8" x14ac:dyDescent="0.2">
      <c r="A34" s="365">
        <v>31</v>
      </c>
      <c r="B34" s="318" t="s">
        <v>137</v>
      </c>
      <c r="C34" s="361">
        <v>10</v>
      </c>
      <c r="D34" s="319">
        <v>35</v>
      </c>
      <c r="E34" s="380">
        <v>11.01</v>
      </c>
      <c r="F34" s="320">
        <v>32</v>
      </c>
      <c r="G34" s="358">
        <f t="shared" si="0"/>
        <v>1.0099999999999998</v>
      </c>
      <c r="H34" s="383">
        <f t="shared" si="1"/>
        <v>3</v>
      </c>
    </row>
    <row r="35" spans="1:8" x14ac:dyDescent="0.2">
      <c r="A35" s="365">
        <v>32</v>
      </c>
      <c r="B35" s="318" t="s">
        <v>138</v>
      </c>
      <c r="C35" s="361">
        <v>13.14</v>
      </c>
      <c r="D35" s="319">
        <v>21</v>
      </c>
      <c r="E35" s="380">
        <v>13.13</v>
      </c>
      <c r="F35" s="320">
        <v>22</v>
      </c>
      <c r="G35" s="357">
        <f t="shared" si="0"/>
        <v>-9.9999999999997868E-3</v>
      </c>
      <c r="H35" s="382">
        <f t="shared" si="1"/>
        <v>-1</v>
      </c>
    </row>
    <row r="36" spans="1:8" x14ac:dyDescent="0.2">
      <c r="A36" s="365">
        <v>33</v>
      </c>
      <c r="B36" s="318" t="s">
        <v>139</v>
      </c>
      <c r="C36" s="361">
        <v>15.47</v>
      </c>
      <c r="D36" s="322">
        <v>6</v>
      </c>
      <c r="E36" s="380">
        <v>16.52</v>
      </c>
      <c r="F36" s="320">
        <v>4</v>
      </c>
      <c r="G36" s="358">
        <f t="shared" si="0"/>
        <v>1.0499999999999989</v>
      </c>
      <c r="H36" s="383">
        <f t="shared" si="1"/>
        <v>2</v>
      </c>
    </row>
    <row r="37" spans="1:8" x14ac:dyDescent="0.2">
      <c r="A37" s="365">
        <v>34</v>
      </c>
      <c r="B37" s="318" t="s">
        <v>140</v>
      </c>
      <c r="C37" s="361">
        <v>11.21</v>
      </c>
      <c r="D37" s="319">
        <v>30</v>
      </c>
      <c r="E37" s="380">
        <v>10.24</v>
      </c>
      <c r="F37" s="320">
        <v>35</v>
      </c>
      <c r="G37" s="357">
        <f t="shared" si="0"/>
        <v>-0.97000000000000064</v>
      </c>
      <c r="H37" s="382">
        <f t="shared" si="1"/>
        <v>-5</v>
      </c>
    </row>
    <row r="38" spans="1:8" x14ac:dyDescent="0.2">
      <c r="A38" s="365">
        <v>35</v>
      </c>
      <c r="B38" s="318" t="s">
        <v>141</v>
      </c>
      <c r="C38" s="361">
        <v>11.47</v>
      </c>
      <c r="D38" s="319">
        <v>27</v>
      </c>
      <c r="E38" s="380">
        <v>12.09</v>
      </c>
      <c r="F38" s="320">
        <v>28</v>
      </c>
      <c r="G38" s="358">
        <f t="shared" si="0"/>
        <v>0.61999999999999922</v>
      </c>
      <c r="H38" s="382">
        <f t="shared" si="1"/>
        <v>-1</v>
      </c>
    </row>
    <row r="39" spans="1:8" x14ac:dyDescent="0.2">
      <c r="A39" s="365">
        <v>36</v>
      </c>
      <c r="B39" s="318" t="s">
        <v>142</v>
      </c>
      <c r="C39" s="361">
        <v>13.05</v>
      </c>
      <c r="D39" s="319">
        <v>22</v>
      </c>
      <c r="E39" s="380">
        <v>12.22</v>
      </c>
      <c r="F39" s="320">
        <v>27</v>
      </c>
      <c r="G39" s="357">
        <f t="shared" si="0"/>
        <v>-0.83000000000000007</v>
      </c>
      <c r="H39" s="382">
        <f t="shared" si="1"/>
        <v>-5</v>
      </c>
    </row>
    <row r="40" spans="1:8" ht="13.5" thickBot="1" x14ac:dyDescent="0.25">
      <c r="A40" s="366">
        <v>37</v>
      </c>
      <c r="B40" s="339" t="s">
        <v>143</v>
      </c>
      <c r="C40" s="362">
        <v>14.04</v>
      </c>
      <c r="D40" s="340">
        <v>10</v>
      </c>
      <c r="E40" s="381">
        <v>14.11</v>
      </c>
      <c r="F40" s="341">
        <v>14</v>
      </c>
      <c r="G40" s="359">
        <f t="shared" si="0"/>
        <v>7.0000000000000284E-2</v>
      </c>
      <c r="H40" s="382">
        <f t="shared" si="1"/>
        <v>-4</v>
      </c>
    </row>
    <row r="41" spans="1:8" ht="13.5" thickBot="1" x14ac:dyDescent="0.25">
      <c r="A41" s="351"/>
      <c r="B41" s="367" t="s">
        <v>101</v>
      </c>
      <c r="C41" s="363">
        <v>13.13</v>
      </c>
      <c r="D41" s="352"/>
      <c r="E41" s="353"/>
      <c r="F41" s="354"/>
      <c r="G41" s="354"/>
      <c r="H41" s="355"/>
    </row>
    <row r="42" spans="1:8" x14ac:dyDescent="0.2">
      <c r="A42" s="347"/>
      <c r="B42" s="368" t="s">
        <v>102</v>
      </c>
      <c r="C42" s="369">
        <v>9.51</v>
      </c>
      <c r="D42" s="348"/>
      <c r="E42" s="327"/>
      <c r="F42" s="349"/>
      <c r="G42" s="349"/>
      <c r="H42" s="350"/>
    </row>
    <row r="43" spans="1:8" x14ac:dyDescent="0.2">
      <c r="A43" s="342"/>
      <c r="B43" s="370" t="s">
        <v>103</v>
      </c>
      <c r="C43" s="371">
        <v>18.52</v>
      </c>
      <c r="D43" s="323"/>
      <c r="E43" s="321"/>
      <c r="F43" s="4"/>
      <c r="G43" s="4"/>
      <c r="H43" s="343"/>
    </row>
    <row r="44" spans="1:8" x14ac:dyDescent="0.2">
      <c r="A44" s="342"/>
      <c r="B44" s="372" t="s">
        <v>104</v>
      </c>
      <c r="C44" s="373">
        <v>0</v>
      </c>
      <c r="D44" s="323"/>
      <c r="E44" s="321"/>
      <c r="F44" s="4"/>
      <c r="G44" s="4"/>
      <c r="H44" s="343"/>
    </row>
    <row r="45" spans="1:8" x14ac:dyDescent="0.2">
      <c r="A45" s="342"/>
      <c r="B45" s="374" t="s">
        <v>105</v>
      </c>
      <c r="C45" s="375">
        <v>32.43</v>
      </c>
      <c r="D45" s="323"/>
      <c r="E45" s="321"/>
      <c r="F45" s="4"/>
      <c r="G45" s="4"/>
      <c r="H45" s="343"/>
    </row>
    <row r="46" spans="1:8" ht="13.5" thickBot="1" x14ac:dyDescent="0.25">
      <c r="A46" s="344"/>
      <c r="B46" s="376" t="s">
        <v>106</v>
      </c>
      <c r="C46" s="377">
        <v>67.569999999999993</v>
      </c>
      <c r="D46" s="345"/>
      <c r="E46" s="346"/>
      <c r="F46" s="338"/>
      <c r="G46" s="338"/>
      <c r="H46" s="174"/>
    </row>
  </sheetData>
  <mergeCells count="1">
    <mergeCell ref="C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F8FCF-491C-4F6A-924D-CFA5F5C766F1}">
  <sheetPr>
    <pageSetUpPr fitToPage="1"/>
  </sheetPr>
  <dimension ref="A1:Z36"/>
  <sheetViews>
    <sheetView topLeftCell="C5" zoomScale="98" zoomScaleNormal="98" workbookViewId="0">
      <selection activeCell="W16" sqref="W16"/>
    </sheetView>
  </sheetViews>
  <sheetFormatPr baseColWidth="10" defaultRowHeight="12.75" x14ac:dyDescent="0.2"/>
  <cols>
    <col min="1" max="1" width="4.140625" customWidth="1"/>
    <col min="2" max="2" width="20.85546875" bestFit="1" customWidth="1"/>
    <col min="3" max="3" width="13.7109375" bestFit="1" customWidth="1"/>
    <col min="4" max="4" width="6.7109375" bestFit="1" customWidth="1"/>
    <col min="5" max="5" width="6.28515625" bestFit="1" customWidth="1"/>
    <col min="6" max="6" width="9.5703125" bestFit="1" customWidth="1"/>
    <col min="7" max="7" width="7" bestFit="1" customWidth="1"/>
    <col min="8" max="8" width="5.7109375" customWidth="1"/>
    <col min="9" max="9" width="6.28515625" customWidth="1"/>
    <col min="10" max="10" width="9.5703125" bestFit="1" customWidth="1"/>
    <col min="11" max="11" width="9" style="32" bestFit="1" customWidth="1"/>
    <col min="12" max="12" width="5.42578125" style="32" bestFit="1" customWidth="1"/>
    <col min="13" max="13" width="9.28515625" bestFit="1" customWidth="1"/>
    <col min="14" max="14" width="3.85546875" bestFit="1" customWidth="1"/>
    <col min="15" max="15" width="21.140625" style="10" bestFit="1" customWidth="1"/>
    <col min="16" max="16" width="3.85546875" customWidth="1"/>
    <col min="17" max="18" width="4" customWidth="1"/>
    <col min="19" max="20" width="3.85546875" customWidth="1"/>
    <col min="21" max="21" width="4" customWidth="1"/>
    <col min="22" max="22" width="3.85546875" style="10" customWidth="1"/>
    <col min="23" max="23" width="3.85546875" customWidth="1"/>
    <col min="24" max="24" width="3.5703125" customWidth="1"/>
    <col min="25" max="25" width="4.5703125" customWidth="1"/>
    <col min="26" max="26" width="8.42578125" bestFit="1" customWidth="1"/>
  </cols>
  <sheetData>
    <row r="1" spans="1:26" ht="21" thickBot="1" x14ac:dyDescent="0.35">
      <c r="A1" s="703" t="s">
        <v>358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5"/>
      <c r="M1" s="697" t="s">
        <v>18</v>
      </c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75"/>
    </row>
    <row r="2" spans="1:26" ht="16.5" thickBot="1" x14ac:dyDescent="0.3">
      <c r="A2" s="64"/>
      <c r="B2" s="65"/>
      <c r="C2" s="622"/>
      <c r="D2" s="699"/>
      <c r="E2" s="700"/>
      <c r="F2" s="66"/>
      <c r="G2" s="67"/>
      <c r="H2" s="63"/>
      <c r="I2" s="29"/>
      <c r="J2" s="68"/>
      <c r="K2" s="69"/>
      <c r="L2" s="118" t="s">
        <v>157</v>
      </c>
      <c r="M2" s="70"/>
      <c r="N2" s="701"/>
      <c r="O2" s="702"/>
      <c r="P2" s="695" t="s">
        <v>26</v>
      </c>
      <c r="Q2" s="696"/>
      <c r="R2" s="696"/>
      <c r="S2" s="696"/>
      <c r="T2" s="696"/>
      <c r="U2" s="696"/>
      <c r="V2" s="696"/>
      <c r="W2" s="696"/>
      <c r="X2" s="696"/>
      <c r="Y2" s="696"/>
      <c r="Z2" s="76"/>
    </row>
    <row r="3" spans="1:26" ht="16.5" thickBot="1" x14ac:dyDescent="0.3">
      <c r="A3" s="71"/>
      <c r="B3" s="621" t="s">
        <v>0</v>
      </c>
      <c r="C3" s="616" t="s">
        <v>25</v>
      </c>
      <c r="D3" s="553" t="s">
        <v>4</v>
      </c>
      <c r="E3" s="554" t="s">
        <v>5</v>
      </c>
      <c r="F3" s="560" t="s">
        <v>6</v>
      </c>
      <c r="G3" s="30" t="s">
        <v>15</v>
      </c>
      <c r="H3" s="98" t="s">
        <v>23</v>
      </c>
      <c r="I3" s="99" t="s">
        <v>7</v>
      </c>
      <c r="J3" s="96" t="s">
        <v>8</v>
      </c>
      <c r="K3" s="87" t="s">
        <v>21</v>
      </c>
      <c r="L3" s="119" t="s">
        <v>177</v>
      </c>
      <c r="M3" s="11" t="s">
        <v>53</v>
      </c>
      <c r="N3" s="1" t="s">
        <v>10</v>
      </c>
      <c r="O3" s="692"/>
      <c r="P3" s="125" t="s">
        <v>27</v>
      </c>
      <c r="Q3" s="125" t="s">
        <v>28</v>
      </c>
      <c r="R3" s="125" t="s">
        <v>29</v>
      </c>
      <c r="S3" s="125" t="s">
        <v>30</v>
      </c>
      <c r="T3" s="125" t="s">
        <v>31</v>
      </c>
      <c r="U3" s="125" t="s">
        <v>32</v>
      </c>
      <c r="V3" s="125" t="s">
        <v>33</v>
      </c>
      <c r="W3" s="125" t="s">
        <v>34</v>
      </c>
      <c r="X3" s="125" t="s">
        <v>35</v>
      </c>
      <c r="Y3" s="126" t="s">
        <v>24</v>
      </c>
      <c r="Z3" s="386" t="s">
        <v>22</v>
      </c>
    </row>
    <row r="4" spans="1:26" ht="16.5" thickBot="1" x14ac:dyDescent="0.3">
      <c r="A4" s="33">
        <v>1</v>
      </c>
      <c r="B4" s="618" t="s">
        <v>382</v>
      </c>
      <c r="C4" s="617" t="s">
        <v>383</v>
      </c>
      <c r="D4" s="632">
        <v>8.5</v>
      </c>
      <c r="E4" s="572">
        <v>0</v>
      </c>
      <c r="F4" s="561">
        <v>0</v>
      </c>
      <c r="G4" s="172">
        <v>0</v>
      </c>
      <c r="H4" s="102">
        <v>0</v>
      </c>
      <c r="I4" s="100">
        <v>0</v>
      </c>
      <c r="J4" s="97">
        <v>0</v>
      </c>
      <c r="K4" s="88">
        <f>+(10+Y4-Z4)</f>
        <v>14</v>
      </c>
      <c r="L4" s="164"/>
      <c r="M4" s="180">
        <f>+(F4+G4*3+J4+K4)/6</f>
        <v>2.3333333333333335</v>
      </c>
      <c r="N4" s="477">
        <v>1</v>
      </c>
      <c r="O4" s="476" t="s">
        <v>382</v>
      </c>
      <c r="P4" s="639"/>
      <c r="Q4" s="640"/>
      <c r="R4" s="640">
        <v>2</v>
      </c>
      <c r="S4" s="127">
        <v>2</v>
      </c>
      <c r="T4" s="689"/>
      <c r="U4" s="127"/>
      <c r="V4" s="127"/>
      <c r="W4" s="128"/>
      <c r="X4" s="127"/>
      <c r="Y4" s="384">
        <f>+(P4+Q4+R4+S4+T4+U4+V4+W4+X4)</f>
        <v>4</v>
      </c>
      <c r="Z4" s="129"/>
    </row>
    <row r="5" spans="1:26" ht="16.5" thickBot="1" x14ac:dyDescent="0.3">
      <c r="A5" s="34">
        <v>2</v>
      </c>
      <c r="B5" s="618" t="s">
        <v>384</v>
      </c>
      <c r="C5" s="617" t="s">
        <v>385</v>
      </c>
      <c r="D5" s="632">
        <v>8.5</v>
      </c>
      <c r="E5" s="573"/>
      <c r="F5" s="561"/>
      <c r="G5" s="173"/>
      <c r="H5" s="101"/>
      <c r="I5" s="100"/>
      <c r="J5" s="97"/>
      <c r="K5" s="88">
        <f t="shared" ref="K5:K35" si="0">+(10+Y5-Z5)</f>
        <v>14</v>
      </c>
      <c r="L5" s="164"/>
      <c r="M5" s="12">
        <f t="shared" ref="M5:M35" si="1">+(F5+G5*3+J5+K5)/6</f>
        <v>2.3333333333333335</v>
      </c>
      <c r="N5" s="477">
        <v>2</v>
      </c>
      <c r="O5" s="476" t="s">
        <v>384</v>
      </c>
      <c r="P5" s="640"/>
      <c r="Q5" s="641">
        <v>2</v>
      </c>
      <c r="R5" s="641">
        <v>2</v>
      </c>
      <c r="S5" s="130"/>
      <c r="T5" s="690"/>
      <c r="U5" s="130"/>
      <c r="V5" s="130"/>
      <c r="W5" s="131"/>
      <c r="X5" s="130"/>
      <c r="Y5" s="384">
        <f t="shared" ref="Y5:Y35" si="2">+(P5+Q5+R5+S5+T5+U5+V5+W5+X5)</f>
        <v>4</v>
      </c>
      <c r="Z5" s="129"/>
    </row>
    <row r="6" spans="1:26" ht="16.5" thickBot="1" x14ac:dyDescent="0.3">
      <c r="A6" s="33">
        <v>3</v>
      </c>
      <c r="B6" s="618" t="s">
        <v>386</v>
      </c>
      <c r="C6" s="617" t="s">
        <v>387</v>
      </c>
      <c r="D6" s="632">
        <v>4.5</v>
      </c>
      <c r="E6" s="573"/>
      <c r="F6" s="561"/>
      <c r="G6" s="173"/>
      <c r="H6" s="101"/>
      <c r="I6" s="100"/>
      <c r="J6" s="97"/>
      <c r="K6" s="88">
        <f t="shared" si="0"/>
        <v>14</v>
      </c>
      <c r="L6" s="164"/>
      <c r="M6" s="180">
        <f t="shared" si="1"/>
        <v>2.3333333333333335</v>
      </c>
      <c r="N6" s="477">
        <v>3</v>
      </c>
      <c r="O6" s="476" t="s">
        <v>386</v>
      </c>
      <c r="P6" s="640"/>
      <c r="Q6" s="641"/>
      <c r="R6" s="641">
        <v>2</v>
      </c>
      <c r="S6" s="130">
        <v>2</v>
      </c>
      <c r="T6" s="690"/>
      <c r="U6" s="130"/>
      <c r="V6" s="130"/>
      <c r="W6" s="131"/>
      <c r="X6" s="130"/>
      <c r="Y6" s="384">
        <f t="shared" si="2"/>
        <v>4</v>
      </c>
      <c r="Z6" s="129"/>
    </row>
    <row r="7" spans="1:26" ht="16.5" thickBot="1" x14ac:dyDescent="0.3">
      <c r="A7" s="34">
        <v>4</v>
      </c>
      <c r="B7" s="618" t="s">
        <v>388</v>
      </c>
      <c r="C7" s="617" t="s">
        <v>389</v>
      </c>
      <c r="D7" s="632">
        <v>7</v>
      </c>
      <c r="E7" s="573"/>
      <c r="F7" s="561"/>
      <c r="G7" s="173"/>
      <c r="H7" s="101"/>
      <c r="I7" s="100"/>
      <c r="J7" s="97"/>
      <c r="K7" s="88">
        <f t="shared" si="0"/>
        <v>14</v>
      </c>
      <c r="L7" s="164"/>
      <c r="M7" s="180">
        <f t="shared" si="1"/>
        <v>2.3333333333333335</v>
      </c>
      <c r="N7" s="477">
        <v>4</v>
      </c>
      <c r="O7" s="476" t="s">
        <v>388</v>
      </c>
      <c r="P7" s="640"/>
      <c r="Q7" s="641">
        <v>2</v>
      </c>
      <c r="R7" s="641"/>
      <c r="S7" s="130">
        <v>2</v>
      </c>
      <c r="T7" s="690"/>
      <c r="U7" s="130"/>
      <c r="V7" s="130"/>
      <c r="W7" s="131"/>
      <c r="X7" s="130"/>
      <c r="Y7" s="384">
        <f t="shared" si="2"/>
        <v>4</v>
      </c>
      <c r="Z7" s="129"/>
    </row>
    <row r="8" spans="1:26" ht="16.5" thickBot="1" x14ac:dyDescent="0.3">
      <c r="A8" s="33">
        <v>5</v>
      </c>
      <c r="B8" s="618" t="s">
        <v>390</v>
      </c>
      <c r="C8" s="617" t="s">
        <v>375</v>
      </c>
      <c r="D8" s="632">
        <v>7</v>
      </c>
      <c r="E8" s="573"/>
      <c r="F8" s="561"/>
      <c r="G8" s="171"/>
      <c r="H8" s="101"/>
      <c r="I8" s="100"/>
      <c r="J8" s="97"/>
      <c r="K8" s="88">
        <f t="shared" si="0"/>
        <v>16</v>
      </c>
      <c r="L8" s="164"/>
      <c r="M8" s="12">
        <f t="shared" si="1"/>
        <v>2.6666666666666665</v>
      </c>
      <c r="N8" s="477">
        <v>5</v>
      </c>
      <c r="O8" s="476" t="s">
        <v>390</v>
      </c>
      <c r="P8" s="640">
        <v>2</v>
      </c>
      <c r="Q8" s="641"/>
      <c r="R8" s="641">
        <v>2</v>
      </c>
      <c r="S8" s="130">
        <v>2</v>
      </c>
      <c r="T8" s="690"/>
      <c r="U8" s="130"/>
      <c r="V8" s="130"/>
      <c r="W8" s="131"/>
      <c r="X8" s="130"/>
      <c r="Y8" s="384">
        <f t="shared" si="2"/>
        <v>6</v>
      </c>
      <c r="Z8" s="129"/>
    </row>
    <row r="9" spans="1:26" ht="16.5" thickBot="1" x14ac:dyDescent="0.3">
      <c r="A9" s="34">
        <v>6</v>
      </c>
      <c r="B9" s="618" t="s">
        <v>391</v>
      </c>
      <c r="C9" s="617" t="s">
        <v>392</v>
      </c>
      <c r="D9" s="632">
        <v>8.5</v>
      </c>
      <c r="E9" s="573"/>
      <c r="F9" s="561"/>
      <c r="G9" s="173"/>
      <c r="H9" s="101"/>
      <c r="I9" s="100"/>
      <c r="J9" s="97"/>
      <c r="K9" s="88">
        <f t="shared" si="0"/>
        <v>14</v>
      </c>
      <c r="L9" s="164"/>
      <c r="M9" s="181">
        <f t="shared" si="1"/>
        <v>2.3333333333333335</v>
      </c>
      <c r="N9" s="477">
        <v>6</v>
      </c>
      <c r="O9" s="476" t="s">
        <v>391</v>
      </c>
      <c r="P9" s="640"/>
      <c r="Q9" s="641">
        <v>2</v>
      </c>
      <c r="R9" s="641"/>
      <c r="S9" s="130">
        <v>2</v>
      </c>
      <c r="T9" s="690"/>
      <c r="U9" s="130"/>
      <c r="V9" s="130"/>
      <c r="W9" s="131"/>
      <c r="X9" s="130"/>
      <c r="Y9" s="384">
        <f t="shared" si="2"/>
        <v>4</v>
      </c>
      <c r="Z9" s="129"/>
    </row>
    <row r="10" spans="1:26" ht="16.5" thickBot="1" x14ac:dyDescent="0.3">
      <c r="A10" s="33">
        <v>7</v>
      </c>
      <c r="B10" s="618" t="s">
        <v>393</v>
      </c>
      <c r="C10" s="617" t="s">
        <v>394</v>
      </c>
      <c r="D10" s="632">
        <v>7.5</v>
      </c>
      <c r="E10" s="573"/>
      <c r="F10" s="561"/>
      <c r="G10" s="173"/>
      <c r="H10" s="101"/>
      <c r="I10" s="100"/>
      <c r="J10" s="97"/>
      <c r="K10" s="88">
        <f t="shared" si="0"/>
        <v>12</v>
      </c>
      <c r="L10" s="164"/>
      <c r="M10" s="12">
        <f t="shared" si="1"/>
        <v>2</v>
      </c>
      <c r="N10" s="477">
        <v>7</v>
      </c>
      <c r="O10" s="476" t="s">
        <v>393</v>
      </c>
      <c r="P10" s="640"/>
      <c r="Q10" s="641"/>
      <c r="R10" s="641">
        <v>2</v>
      </c>
      <c r="S10" s="130"/>
      <c r="T10" s="690"/>
      <c r="U10" s="130"/>
      <c r="V10" s="130"/>
      <c r="W10" s="131"/>
      <c r="X10" s="130"/>
      <c r="Y10" s="384">
        <f t="shared" si="2"/>
        <v>2</v>
      </c>
      <c r="Z10" s="129"/>
    </row>
    <row r="11" spans="1:26" ht="16.5" thickBot="1" x14ac:dyDescent="0.3">
      <c r="A11" s="34">
        <v>8</v>
      </c>
      <c r="B11" s="618" t="s">
        <v>395</v>
      </c>
      <c r="C11" s="617" t="s">
        <v>396</v>
      </c>
      <c r="D11" s="632">
        <v>7.5</v>
      </c>
      <c r="E11" s="573"/>
      <c r="F11" s="561"/>
      <c r="G11" s="173"/>
      <c r="H11" s="101"/>
      <c r="I11" s="100"/>
      <c r="J11" s="97"/>
      <c r="K11" s="88">
        <f t="shared" si="0"/>
        <v>14</v>
      </c>
      <c r="L11" s="164"/>
      <c r="M11" s="12">
        <f t="shared" si="1"/>
        <v>2.3333333333333335</v>
      </c>
      <c r="N11" s="477">
        <v>8</v>
      </c>
      <c r="O11" s="476" t="s">
        <v>395</v>
      </c>
      <c r="P11" s="640"/>
      <c r="Q11" s="641">
        <v>2</v>
      </c>
      <c r="R11" s="641"/>
      <c r="S11" s="130">
        <v>2</v>
      </c>
      <c r="T11" s="690"/>
      <c r="U11" s="130"/>
      <c r="V11" s="130"/>
      <c r="W11" s="131"/>
      <c r="X11" s="130"/>
      <c r="Y11" s="384">
        <f t="shared" si="2"/>
        <v>4</v>
      </c>
      <c r="Z11" s="129"/>
    </row>
    <row r="12" spans="1:26" ht="16.5" thickBot="1" x14ac:dyDescent="0.3">
      <c r="A12" s="33">
        <v>9</v>
      </c>
      <c r="B12" s="618" t="s">
        <v>397</v>
      </c>
      <c r="C12" s="617" t="s">
        <v>398</v>
      </c>
      <c r="D12" s="632">
        <v>10</v>
      </c>
      <c r="E12" s="573"/>
      <c r="F12" s="561"/>
      <c r="G12" s="31"/>
      <c r="H12" s="101"/>
      <c r="I12" s="100"/>
      <c r="J12" s="97"/>
      <c r="K12" s="88">
        <f t="shared" si="0"/>
        <v>17</v>
      </c>
      <c r="L12" s="164"/>
      <c r="M12" s="12">
        <f t="shared" si="1"/>
        <v>2.8333333333333335</v>
      </c>
      <c r="N12" s="477">
        <v>9</v>
      </c>
      <c r="O12" s="476" t="s">
        <v>397</v>
      </c>
      <c r="P12" s="640">
        <v>3</v>
      </c>
      <c r="Q12" s="641">
        <v>2</v>
      </c>
      <c r="R12" s="641"/>
      <c r="S12" s="130">
        <v>2</v>
      </c>
      <c r="T12" s="690"/>
      <c r="U12" s="130"/>
      <c r="V12" s="130"/>
      <c r="W12" s="131"/>
      <c r="X12" s="130"/>
      <c r="Y12" s="384">
        <f t="shared" si="2"/>
        <v>7</v>
      </c>
      <c r="Z12" s="129"/>
    </row>
    <row r="13" spans="1:26" ht="16.5" thickBot="1" x14ac:dyDescent="0.3">
      <c r="A13" s="34">
        <v>10</v>
      </c>
      <c r="B13" s="618" t="s">
        <v>399</v>
      </c>
      <c r="C13" s="617" t="s">
        <v>369</v>
      </c>
      <c r="D13" s="632">
        <v>6.5</v>
      </c>
      <c r="E13" s="573"/>
      <c r="F13" s="561"/>
      <c r="G13" s="171"/>
      <c r="H13" s="101"/>
      <c r="I13" s="100"/>
      <c r="J13" s="97"/>
      <c r="K13" s="88">
        <f t="shared" si="0"/>
        <v>16</v>
      </c>
      <c r="L13" s="164"/>
      <c r="M13" s="12">
        <f t="shared" si="1"/>
        <v>2.6666666666666665</v>
      </c>
      <c r="N13" s="477">
        <v>10</v>
      </c>
      <c r="O13" s="476" t="s">
        <v>399</v>
      </c>
      <c r="P13" s="640">
        <v>2</v>
      </c>
      <c r="Q13" s="641">
        <v>2</v>
      </c>
      <c r="R13" s="641"/>
      <c r="S13" s="130">
        <v>2</v>
      </c>
      <c r="T13" s="690"/>
      <c r="U13" s="130"/>
      <c r="V13" s="130"/>
      <c r="W13" s="131"/>
      <c r="X13" s="130"/>
      <c r="Y13" s="384">
        <f t="shared" si="2"/>
        <v>6</v>
      </c>
      <c r="Z13" s="129"/>
    </row>
    <row r="14" spans="1:26" ht="16.5" thickBot="1" x14ac:dyDescent="0.3">
      <c r="A14" s="33">
        <v>11</v>
      </c>
      <c r="B14" s="618" t="s">
        <v>400</v>
      </c>
      <c r="C14" s="617" t="s">
        <v>401</v>
      </c>
      <c r="D14" s="632">
        <v>8.5</v>
      </c>
      <c r="E14" s="573"/>
      <c r="F14" s="561"/>
      <c r="G14" s="171"/>
      <c r="H14" s="101"/>
      <c r="I14" s="100"/>
      <c r="J14" s="97"/>
      <c r="K14" s="88">
        <f t="shared" si="0"/>
        <v>14</v>
      </c>
      <c r="L14" s="164"/>
      <c r="M14" s="12">
        <f t="shared" si="1"/>
        <v>2.3333333333333335</v>
      </c>
      <c r="N14" s="477">
        <v>11</v>
      </c>
      <c r="O14" s="476" t="s">
        <v>400</v>
      </c>
      <c r="P14" s="640"/>
      <c r="Q14" s="641"/>
      <c r="R14" s="641">
        <v>2</v>
      </c>
      <c r="S14" s="130">
        <v>2</v>
      </c>
      <c r="T14" s="690"/>
      <c r="U14" s="130"/>
      <c r="V14" s="130"/>
      <c r="W14" s="131"/>
      <c r="X14" s="130"/>
      <c r="Y14" s="384">
        <f t="shared" si="2"/>
        <v>4</v>
      </c>
      <c r="Z14" s="129"/>
    </row>
    <row r="15" spans="1:26" ht="16.5" thickBot="1" x14ac:dyDescent="0.3">
      <c r="A15" s="34">
        <v>12</v>
      </c>
      <c r="B15" s="618" t="s">
        <v>402</v>
      </c>
      <c r="C15" s="617" t="s">
        <v>403</v>
      </c>
      <c r="D15" s="632">
        <v>5.5</v>
      </c>
      <c r="E15" s="573"/>
      <c r="F15" s="561"/>
      <c r="G15" s="171"/>
      <c r="H15" s="101"/>
      <c r="I15" s="100"/>
      <c r="J15" s="97"/>
      <c r="K15" s="88">
        <f t="shared" si="0"/>
        <v>12</v>
      </c>
      <c r="L15" s="164"/>
      <c r="M15" s="179">
        <f t="shared" si="1"/>
        <v>2</v>
      </c>
      <c r="N15" s="477">
        <v>12</v>
      </c>
      <c r="O15" s="476" t="s">
        <v>402</v>
      </c>
      <c r="P15" s="640"/>
      <c r="Q15" s="641"/>
      <c r="R15" s="641"/>
      <c r="S15" s="130">
        <v>2</v>
      </c>
      <c r="T15" s="690"/>
      <c r="U15" s="130"/>
      <c r="V15" s="130"/>
      <c r="W15" s="131"/>
      <c r="X15" s="130"/>
      <c r="Y15" s="384">
        <f t="shared" si="2"/>
        <v>2</v>
      </c>
      <c r="Z15" s="129"/>
    </row>
    <row r="16" spans="1:26" ht="16.5" thickBot="1" x14ac:dyDescent="0.3">
      <c r="A16" s="33">
        <v>13</v>
      </c>
      <c r="B16" s="618" t="s">
        <v>404</v>
      </c>
      <c r="C16" s="617" t="s">
        <v>405</v>
      </c>
      <c r="D16" s="632">
        <v>9.5</v>
      </c>
      <c r="E16" s="573"/>
      <c r="F16" s="561"/>
      <c r="G16" s="172"/>
      <c r="H16" s="101"/>
      <c r="I16" s="100"/>
      <c r="J16" s="97"/>
      <c r="K16" s="88">
        <f t="shared" si="0"/>
        <v>14</v>
      </c>
      <c r="L16" s="164"/>
      <c r="M16" s="12">
        <f t="shared" si="1"/>
        <v>2.3333333333333335</v>
      </c>
      <c r="N16" s="477">
        <v>13</v>
      </c>
      <c r="O16" s="476" t="s">
        <v>404</v>
      </c>
      <c r="P16" s="640"/>
      <c r="Q16" s="641">
        <v>2</v>
      </c>
      <c r="R16" s="641"/>
      <c r="S16" s="130">
        <v>2</v>
      </c>
      <c r="T16" s="690"/>
      <c r="U16" s="130"/>
      <c r="V16" s="130"/>
      <c r="W16" s="131"/>
      <c r="X16" s="130"/>
      <c r="Y16" s="384">
        <f t="shared" si="2"/>
        <v>4</v>
      </c>
      <c r="Z16" s="129"/>
    </row>
    <row r="17" spans="1:26" ht="16.5" thickBot="1" x14ac:dyDescent="0.3">
      <c r="A17" s="34">
        <v>14</v>
      </c>
      <c r="B17" s="618" t="s">
        <v>406</v>
      </c>
      <c r="C17" s="617" t="s">
        <v>11</v>
      </c>
      <c r="D17" s="632">
        <v>9.5</v>
      </c>
      <c r="E17" s="573"/>
      <c r="F17" s="561"/>
      <c r="G17" s="172"/>
      <c r="H17" s="101"/>
      <c r="I17" s="100"/>
      <c r="J17" s="97"/>
      <c r="K17" s="88">
        <f t="shared" si="0"/>
        <v>12</v>
      </c>
      <c r="L17" s="164"/>
      <c r="M17" s="181">
        <f t="shared" si="1"/>
        <v>2</v>
      </c>
      <c r="N17" s="477">
        <v>14</v>
      </c>
      <c r="O17" s="476" t="s">
        <v>406</v>
      </c>
      <c r="P17" s="640"/>
      <c r="Q17" s="641"/>
      <c r="R17" s="641">
        <v>2</v>
      </c>
      <c r="S17" s="130"/>
      <c r="T17" s="690"/>
      <c r="U17" s="130"/>
      <c r="V17" s="130"/>
      <c r="W17" s="131"/>
      <c r="X17" s="130"/>
      <c r="Y17" s="384">
        <f t="shared" si="2"/>
        <v>2</v>
      </c>
      <c r="Z17" s="129"/>
    </row>
    <row r="18" spans="1:26" ht="16.5" thickBot="1" x14ac:dyDescent="0.3">
      <c r="A18" s="33">
        <v>15</v>
      </c>
      <c r="B18" s="618" t="s">
        <v>406</v>
      </c>
      <c r="C18" s="617" t="s">
        <v>407</v>
      </c>
      <c r="D18" s="632">
        <v>3.5</v>
      </c>
      <c r="E18" s="573"/>
      <c r="F18" s="561"/>
      <c r="G18" s="172"/>
      <c r="H18" s="101"/>
      <c r="I18" s="100"/>
      <c r="J18" s="97"/>
      <c r="K18" s="88">
        <f t="shared" si="0"/>
        <v>14</v>
      </c>
      <c r="L18" s="164"/>
      <c r="M18" s="180">
        <f t="shared" si="1"/>
        <v>2.3333333333333335</v>
      </c>
      <c r="N18" s="477">
        <v>15</v>
      </c>
      <c r="O18" s="476" t="s">
        <v>406</v>
      </c>
      <c r="P18" s="640"/>
      <c r="Q18" s="641"/>
      <c r="R18" s="641">
        <v>2</v>
      </c>
      <c r="S18" s="130">
        <v>2</v>
      </c>
      <c r="T18" s="690"/>
      <c r="U18" s="130"/>
      <c r="V18" s="130"/>
      <c r="W18" s="131"/>
      <c r="X18" s="130"/>
      <c r="Y18" s="384">
        <f t="shared" si="2"/>
        <v>4</v>
      </c>
      <c r="Z18" s="129"/>
    </row>
    <row r="19" spans="1:26" ht="16.5" thickBot="1" x14ac:dyDescent="0.3">
      <c r="A19" s="34">
        <v>16</v>
      </c>
      <c r="B19" s="618" t="s">
        <v>408</v>
      </c>
      <c r="C19" s="617" t="s">
        <v>409</v>
      </c>
      <c r="D19" s="632">
        <v>5</v>
      </c>
      <c r="E19" s="573"/>
      <c r="F19" s="561"/>
      <c r="G19" s="172"/>
      <c r="H19" s="101"/>
      <c r="I19" s="100"/>
      <c r="J19" s="97"/>
      <c r="K19" s="88">
        <f t="shared" si="0"/>
        <v>14</v>
      </c>
      <c r="L19" s="164"/>
      <c r="M19" s="12">
        <f t="shared" si="1"/>
        <v>2.3333333333333335</v>
      </c>
      <c r="N19" s="477">
        <v>16</v>
      </c>
      <c r="O19" s="476" t="s">
        <v>408</v>
      </c>
      <c r="P19" s="640"/>
      <c r="Q19" s="641"/>
      <c r="R19" s="641">
        <v>2</v>
      </c>
      <c r="S19" s="130">
        <v>2</v>
      </c>
      <c r="T19" s="690"/>
      <c r="U19" s="130"/>
      <c r="V19" s="130"/>
      <c r="W19" s="131"/>
      <c r="X19" s="130"/>
      <c r="Y19" s="384">
        <f t="shared" si="2"/>
        <v>4</v>
      </c>
      <c r="Z19" s="129"/>
    </row>
    <row r="20" spans="1:26" ht="16.5" thickBot="1" x14ac:dyDescent="0.3">
      <c r="A20" s="33">
        <v>17</v>
      </c>
      <c r="B20" s="618" t="s">
        <v>410</v>
      </c>
      <c r="C20" s="617" t="s">
        <v>411</v>
      </c>
      <c r="D20" s="632">
        <v>5.5</v>
      </c>
      <c r="E20" s="573"/>
      <c r="F20" s="561"/>
      <c r="G20" s="172"/>
      <c r="H20" s="101"/>
      <c r="I20" s="100"/>
      <c r="J20" s="97"/>
      <c r="K20" s="88">
        <f t="shared" si="0"/>
        <v>16</v>
      </c>
      <c r="L20" s="164"/>
      <c r="M20" s="180">
        <f t="shared" si="1"/>
        <v>2.6666666666666665</v>
      </c>
      <c r="N20" s="477">
        <v>17</v>
      </c>
      <c r="O20" s="476" t="s">
        <v>410</v>
      </c>
      <c r="P20" s="640"/>
      <c r="Q20" s="641">
        <v>2</v>
      </c>
      <c r="R20" s="641">
        <v>2</v>
      </c>
      <c r="S20" s="130">
        <v>2</v>
      </c>
      <c r="T20" s="690"/>
      <c r="U20" s="130"/>
      <c r="V20" s="130"/>
      <c r="W20" s="131"/>
      <c r="X20" s="130"/>
      <c r="Y20" s="384">
        <f t="shared" si="2"/>
        <v>6</v>
      </c>
      <c r="Z20" s="129"/>
    </row>
    <row r="21" spans="1:26" ht="16.5" thickBot="1" x14ac:dyDescent="0.3">
      <c r="A21" s="34">
        <v>18</v>
      </c>
      <c r="B21" s="618" t="s">
        <v>414</v>
      </c>
      <c r="C21" s="617" t="s">
        <v>415</v>
      </c>
      <c r="D21" s="632">
        <v>6.5</v>
      </c>
      <c r="E21" s="573"/>
      <c r="F21" s="561"/>
      <c r="G21" s="173"/>
      <c r="H21" s="101"/>
      <c r="I21" s="100"/>
      <c r="J21" s="97"/>
      <c r="K21" s="88">
        <f t="shared" si="0"/>
        <v>14</v>
      </c>
      <c r="L21" s="164"/>
      <c r="M21" s="180">
        <f t="shared" si="1"/>
        <v>2.3333333333333335</v>
      </c>
      <c r="N21" s="477">
        <v>18</v>
      </c>
      <c r="O21" s="476" t="s">
        <v>414</v>
      </c>
      <c r="P21" s="640">
        <v>2</v>
      </c>
      <c r="Q21" s="641"/>
      <c r="R21" s="641">
        <v>2</v>
      </c>
      <c r="S21" s="130"/>
      <c r="T21" s="690"/>
      <c r="U21" s="130"/>
      <c r="V21" s="130"/>
      <c r="W21" s="131"/>
      <c r="X21" s="130"/>
      <c r="Y21" s="384">
        <f t="shared" si="2"/>
        <v>4</v>
      </c>
      <c r="Z21" s="129"/>
    </row>
    <row r="22" spans="1:26" ht="16.5" thickBot="1" x14ac:dyDescent="0.3">
      <c r="A22" s="33">
        <v>19</v>
      </c>
      <c r="B22" s="618" t="s">
        <v>412</v>
      </c>
      <c r="C22" s="617" t="s">
        <v>413</v>
      </c>
      <c r="D22" s="633"/>
      <c r="E22" s="573"/>
      <c r="F22" s="662"/>
      <c r="G22" s="173"/>
      <c r="H22" s="101"/>
      <c r="I22" s="100"/>
      <c r="J22" s="97"/>
      <c r="K22" s="88">
        <f t="shared" si="0"/>
        <v>13</v>
      </c>
      <c r="L22" s="164"/>
      <c r="M22" s="12">
        <f t="shared" si="1"/>
        <v>2.1666666666666665</v>
      </c>
      <c r="N22" s="477">
        <v>19</v>
      </c>
      <c r="O22" s="476" t="s">
        <v>412</v>
      </c>
      <c r="P22" s="640"/>
      <c r="Q22" s="641">
        <v>1</v>
      </c>
      <c r="R22" s="641"/>
      <c r="S22" s="130">
        <v>2</v>
      </c>
      <c r="T22" s="690"/>
      <c r="U22" s="130"/>
      <c r="V22" s="130"/>
      <c r="W22" s="131"/>
      <c r="X22" s="130"/>
      <c r="Y22" s="384">
        <f t="shared" si="2"/>
        <v>3</v>
      </c>
      <c r="Z22" s="129"/>
    </row>
    <row r="23" spans="1:26" ht="16.5" thickBot="1" x14ac:dyDescent="0.3">
      <c r="A23" s="34">
        <v>20</v>
      </c>
      <c r="B23" s="618" t="s">
        <v>416</v>
      </c>
      <c r="C23" s="617" t="s">
        <v>398</v>
      </c>
      <c r="D23" s="632">
        <v>8.5</v>
      </c>
      <c r="E23" s="573"/>
      <c r="F23" s="561"/>
      <c r="G23" s="172"/>
      <c r="H23" s="101"/>
      <c r="I23" s="100"/>
      <c r="J23" s="97"/>
      <c r="K23" s="88">
        <f t="shared" si="0"/>
        <v>15</v>
      </c>
      <c r="L23" s="164"/>
      <c r="M23" s="180">
        <f t="shared" si="1"/>
        <v>2.5</v>
      </c>
      <c r="N23" s="477">
        <v>20</v>
      </c>
      <c r="O23" s="476" t="s">
        <v>416</v>
      </c>
      <c r="P23" s="640"/>
      <c r="Q23" s="641"/>
      <c r="R23" s="641">
        <v>3</v>
      </c>
      <c r="S23" s="130">
        <v>2</v>
      </c>
      <c r="T23" s="690"/>
      <c r="U23" s="130"/>
      <c r="V23" s="130"/>
      <c r="W23" s="131"/>
      <c r="X23" s="130"/>
      <c r="Y23" s="384">
        <f t="shared" si="2"/>
        <v>5</v>
      </c>
      <c r="Z23" s="129"/>
    </row>
    <row r="24" spans="1:26" ht="16.5" thickBot="1" x14ac:dyDescent="0.3">
      <c r="A24" s="33">
        <v>21</v>
      </c>
      <c r="B24" s="618" t="s">
        <v>417</v>
      </c>
      <c r="C24" s="617" t="s">
        <v>418</v>
      </c>
      <c r="D24" s="632">
        <v>6.5</v>
      </c>
      <c r="E24" s="573"/>
      <c r="F24" s="561"/>
      <c r="G24" s="171"/>
      <c r="H24" s="101"/>
      <c r="I24" s="100"/>
      <c r="J24" s="97"/>
      <c r="K24" s="88">
        <f t="shared" si="0"/>
        <v>17</v>
      </c>
      <c r="L24" s="164"/>
      <c r="M24" s="179">
        <f t="shared" si="1"/>
        <v>2.8333333333333335</v>
      </c>
      <c r="N24" s="477">
        <v>21</v>
      </c>
      <c r="O24" s="476" t="s">
        <v>417</v>
      </c>
      <c r="P24" s="640">
        <v>3</v>
      </c>
      <c r="Q24" s="641"/>
      <c r="R24" s="641">
        <v>2</v>
      </c>
      <c r="S24" s="130">
        <v>2</v>
      </c>
      <c r="T24" s="690"/>
      <c r="U24" s="130"/>
      <c r="V24" s="130"/>
      <c r="W24" s="131"/>
      <c r="X24" s="130"/>
      <c r="Y24" s="384">
        <f t="shared" si="2"/>
        <v>7</v>
      </c>
      <c r="Z24" s="129"/>
    </row>
    <row r="25" spans="1:26" ht="16.5" thickBot="1" x14ac:dyDescent="0.3">
      <c r="A25" s="34">
        <v>22</v>
      </c>
      <c r="B25" s="618" t="s">
        <v>419</v>
      </c>
      <c r="C25" s="617" t="s">
        <v>420</v>
      </c>
      <c r="D25" s="632">
        <v>6.5</v>
      </c>
      <c r="E25" s="573"/>
      <c r="F25" s="561"/>
      <c r="G25" s="172"/>
      <c r="H25" s="101"/>
      <c r="I25" s="100"/>
      <c r="J25" s="97"/>
      <c r="K25" s="88">
        <f t="shared" si="0"/>
        <v>13</v>
      </c>
      <c r="L25" s="164"/>
      <c r="M25" s="180">
        <f t="shared" si="1"/>
        <v>2.1666666666666665</v>
      </c>
      <c r="N25" s="477">
        <v>22</v>
      </c>
      <c r="O25" s="476" t="s">
        <v>419</v>
      </c>
      <c r="P25" s="640"/>
      <c r="Q25" s="641"/>
      <c r="R25" s="641">
        <v>3</v>
      </c>
      <c r="S25" s="130"/>
      <c r="T25" s="690"/>
      <c r="U25" s="130"/>
      <c r="V25" s="130"/>
      <c r="W25" s="131"/>
      <c r="X25" s="130"/>
      <c r="Y25" s="384">
        <f t="shared" si="2"/>
        <v>3</v>
      </c>
      <c r="Z25" s="129"/>
    </row>
    <row r="26" spans="1:26" ht="16.5" thickBot="1" x14ac:dyDescent="0.3">
      <c r="A26" s="33">
        <v>23</v>
      </c>
      <c r="B26" s="618" t="s">
        <v>422</v>
      </c>
      <c r="C26" s="617" t="s">
        <v>421</v>
      </c>
      <c r="D26" s="632">
        <v>9.5</v>
      </c>
      <c r="E26" s="573"/>
      <c r="F26" s="561"/>
      <c r="G26" s="171"/>
      <c r="H26" s="101"/>
      <c r="I26" s="100"/>
      <c r="J26" s="97"/>
      <c r="K26" s="88">
        <f t="shared" si="0"/>
        <v>14</v>
      </c>
      <c r="L26" s="164"/>
      <c r="M26" s="12">
        <f t="shared" si="1"/>
        <v>2.3333333333333335</v>
      </c>
      <c r="N26" s="477">
        <v>23</v>
      </c>
      <c r="O26" s="476" t="s">
        <v>422</v>
      </c>
      <c r="P26" s="640"/>
      <c r="Q26" s="641">
        <v>2</v>
      </c>
      <c r="R26" s="641">
        <v>2</v>
      </c>
      <c r="S26" s="130"/>
      <c r="T26" s="690"/>
      <c r="U26" s="130"/>
      <c r="V26" s="130"/>
      <c r="W26" s="131"/>
      <c r="X26" s="130"/>
      <c r="Y26" s="384">
        <f t="shared" si="2"/>
        <v>4</v>
      </c>
      <c r="Z26" s="129"/>
    </row>
    <row r="27" spans="1:26" ht="16.5" thickBot="1" x14ac:dyDescent="0.3">
      <c r="A27" s="34">
        <v>24</v>
      </c>
      <c r="B27" s="618" t="s">
        <v>423</v>
      </c>
      <c r="C27" s="617" t="s">
        <v>424</v>
      </c>
      <c r="D27" s="632">
        <v>7</v>
      </c>
      <c r="E27" s="573"/>
      <c r="F27" s="561"/>
      <c r="G27" s="172"/>
      <c r="H27" s="101"/>
      <c r="I27" s="100"/>
      <c r="J27" s="97"/>
      <c r="K27" s="88">
        <f t="shared" si="0"/>
        <v>14</v>
      </c>
      <c r="L27" s="164"/>
      <c r="M27" s="180">
        <f t="shared" si="1"/>
        <v>2.3333333333333335</v>
      </c>
      <c r="N27" s="477">
        <v>24</v>
      </c>
      <c r="O27" s="476" t="s">
        <v>423</v>
      </c>
      <c r="P27" s="640"/>
      <c r="Q27" s="641">
        <v>2</v>
      </c>
      <c r="R27" s="641"/>
      <c r="S27" s="130">
        <v>2</v>
      </c>
      <c r="T27" s="690"/>
      <c r="U27" s="130"/>
      <c r="V27" s="130"/>
      <c r="W27" s="131"/>
      <c r="X27" s="130"/>
      <c r="Y27" s="384">
        <f t="shared" si="2"/>
        <v>4</v>
      </c>
      <c r="Z27" s="129"/>
    </row>
    <row r="28" spans="1:26" ht="16.5" thickBot="1" x14ac:dyDescent="0.3">
      <c r="A28" s="33">
        <v>25</v>
      </c>
      <c r="B28" s="618" t="s">
        <v>425</v>
      </c>
      <c r="C28" s="617" t="s">
        <v>426</v>
      </c>
      <c r="D28" s="632">
        <v>6</v>
      </c>
      <c r="E28" s="573"/>
      <c r="F28" s="561"/>
      <c r="G28" s="172"/>
      <c r="H28" s="101"/>
      <c r="I28" s="100"/>
      <c r="J28" s="97"/>
      <c r="K28" s="88">
        <f t="shared" si="0"/>
        <v>16</v>
      </c>
      <c r="L28" s="164"/>
      <c r="M28" s="180">
        <f t="shared" si="1"/>
        <v>2.6666666666666665</v>
      </c>
      <c r="N28" s="477">
        <v>25</v>
      </c>
      <c r="O28" s="476" t="s">
        <v>425</v>
      </c>
      <c r="P28" s="640"/>
      <c r="Q28" s="641">
        <v>2</v>
      </c>
      <c r="R28" s="641">
        <v>2</v>
      </c>
      <c r="S28" s="130">
        <v>2</v>
      </c>
      <c r="T28" s="690"/>
      <c r="U28" s="130"/>
      <c r="V28" s="130"/>
      <c r="W28" s="131"/>
      <c r="X28" s="130"/>
      <c r="Y28" s="384">
        <f t="shared" si="2"/>
        <v>6</v>
      </c>
      <c r="Z28" s="129"/>
    </row>
    <row r="29" spans="1:26" ht="16.5" thickBot="1" x14ac:dyDescent="0.3">
      <c r="A29" s="34">
        <v>26</v>
      </c>
      <c r="B29" s="618" t="s">
        <v>427</v>
      </c>
      <c r="C29" s="617" t="s">
        <v>428</v>
      </c>
      <c r="D29" s="632">
        <v>1.5</v>
      </c>
      <c r="E29" s="573"/>
      <c r="F29" s="561"/>
      <c r="G29" s="171"/>
      <c r="H29" s="101"/>
      <c r="I29" s="100"/>
      <c r="J29" s="97"/>
      <c r="K29" s="88">
        <f t="shared" si="0"/>
        <v>12</v>
      </c>
      <c r="L29" s="164"/>
      <c r="M29" s="12">
        <f t="shared" si="1"/>
        <v>2</v>
      </c>
      <c r="N29" s="477">
        <v>26</v>
      </c>
      <c r="O29" s="476" t="s">
        <v>427</v>
      </c>
      <c r="P29" s="640"/>
      <c r="Q29" s="641"/>
      <c r="R29" s="641"/>
      <c r="S29" s="130">
        <v>2</v>
      </c>
      <c r="T29" s="690"/>
      <c r="U29" s="130"/>
      <c r="V29" s="130"/>
      <c r="W29" s="131"/>
      <c r="X29" s="130"/>
      <c r="Y29" s="384">
        <f t="shared" si="2"/>
        <v>2</v>
      </c>
      <c r="Z29" s="129"/>
    </row>
    <row r="30" spans="1:26" ht="16.5" thickBot="1" x14ac:dyDescent="0.3">
      <c r="A30" s="33">
        <v>27</v>
      </c>
      <c r="B30" s="618" t="s">
        <v>429</v>
      </c>
      <c r="C30" s="617" t="s">
        <v>430</v>
      </c>
      <c r="D30" s="632">
        <v>3.5</v>
      </c>
      <c r="E30" s="573"/>
      <c r="F30" s="561"/>
      <c r="G30" s="31"/>
      <c r="H30" s="101"/>
      <c r="I30" s="100"/>
      <c r="J30" s="97"/>
      <c r="K30" s="88">
        <f t="shared" si="0"/>
        <v>10</v>
      </c>
      <c r="L30" s="164"/>
      <c r="M30" s="179">
        <f t="shared" si="1"/>
        <v>1.6666666666666667</v>
      </c>
      <c r="N30" s="477">
        <v>27</v>
      </c>
      <c r="O30" s="476" t="s">
        <v>429</v>
      </c>
      <c r="P30" s="640"/>
      <c r="Q30" s="641"/>
      <c r="R30" s="641"/>
      <c r="S30" s="130"/>
      <c r="T30" s="690"/>
      <c r="U30" s="130"/>
      <c r="V30" s="130"/>
      <c r="W30" s="131"/>
      <c r="X30" s="130"/>
      <c r="Y30" s="384">
        <f t="shared" si="2"/>
        <v>0</v>
      </c>
      <c r="Z30" s="129"/>
    </row>
    <row r="31" spans="1:26" ht="16.5" thickBot="1" x14ac:dyDescent="0.3">
      <c r="A31" s="34">
        <v>28</v>
      </c>
      <c r="B31" s="618" t="s">
        <v>431</v>
      </c>
      <c r="C31" s="617" t="s">
        <v>432</v>
      </c>
      <c r="D31" s="632">
        <v>8.5</v>
      </c>
      <c r="E31" s="573"/>
      <c r="F31" s="561"/>
      <c r="G31" s="171"/>
      <c r="H31" s="101"/>
      <c r="I31" s="100"/>
      <c r="J31" s="97"/>
      <c r="K31" s="88">
        <f t="shared" si="0"/>
        <v>10</v>
      </c>
      <c r="L31" s="164"/>
      <c r="M31" s="12">
        <f t="shared" si="1"/>
        <v>1.6666666666666667</v>
      </c>
      <c r="N31" s="477">
        <v>28</v>
      </c>
      <c r="O31" s="476" t="s">
        <v>431</v>
      </c>
      <c r="P31" s="640"/>
      <c r="Q31" s="641"/>
      <c r="R31" s="641"/>
      <c r="S31" s="130"/>
      <c r="T31" s="690"/>
      <c r="U31" s="130"/>
      <c r="V31" s="130"/>
      <c r="W31" s="131"/>
      <c r="X31" s="130"/>
      <c r="Y31" s="384">
        <f t="shared" si="2"/>
        <v>0</v>
      </c>
      <c r="Z31" s="129"/>
    </row>
    <row r="32" spans="1:26" ht="16.5" thickBot="1" x14ac:dyDescent="0.3">
      <c r="A32" s="33">
        <v>29</v>
      </c>
      <c r="B32" s="618" t="s">
        <v>433</v>
      </c>
      <c r="C32" s="617" t="s">
        <v>434</v>
      </c>
      <c r="D32" s="632">
        <v>9.5</v>
      </c>
      <c r="E32" s="573"/>
      <c r="F32" s="561"/>
      <c r="G32" s="171"/>
      <c r="H32" s="101"/>
      <c r="I32" s="100"/>
      <c r="J32" s="97"/>
      <c r="K32" s="88">
        <f t="shared" si="0"/>
        <v>19</v>
      </c>
      <c r="L32" s="164"/>
      <c r="M32" s="12">
        <f t="shared" si="1"/>
        <v>3.1666666666666665</v>
      </c>
      <c r="N32" s="477">
        <v>29</v>
      </c>
      <c r="O32" s="476" t="s">
        <v>433</v>
      </c>
      <c r="P32" s="640">
        <v>3</v>
      </c>
      <c r="Q32" s="641">
        <v>2</v>
      </c>
      <c r="R32" s="641">
        <v>2</v>
      </c>
      <c r="S32" s="130">
        <v>2</v>
      </c>
      <c r="T32" s="690"/>
      <c r="U32" s="130"/>
      <c r="V32" s="130"/>
      <c r="W32" s="131"/>
      <c r="X32" s="130"/>
      <c r="Y32" s="384">
        <f t="shared" si="2"/>
        <v>9</v>
      </c>
      <c r="Z32" s="129"/>
    </row>
    <row r="33" spans="1:26" ht="16.5" thickBot="1" x14ac:dyDescent="0.3">
      <c r="A33" s="34">
        <v>30</v>
      </c>
      <c r="B33" s="618" t="s">
        <v>435</v>
      </c>
      <c r="C33" s="617" t="s">
        <v>363</v>
      </c>
      <c r="D33" s="632">
        <v>6.5</v>
      </c>
      <c r="E33" s="573"/>
      <c r="F33" s="561"/>
      <c r="G33" s="171"/>
      <c r="H33" s="101"/>
      <c r="I33" s="100"/>
      <c r="J33" s="97"/>
      <c r="K33" s="88">
        <f t="shared" si="0"/>
        <v>16</v>
      </c>
      <c r="L33" s="164"/>
      <c r="M33" s="12">
        <f t="shared" si="1"/>
        <v>2.6666666666666665</v>
      </c>
      <c r="N33" s="477">
        <v>30</v>
      </c>
      <c r="O33" s="476" t="s">
        <v>435</v>
      </c>
      <c r="P33" s="640">
        <v>2</v>
      </c>
      <c r="Q33" s="641"/>
      <c r="R33" s="641">
        <v>2</v>
      </c>
      <c r="S33" s="130">
        <v>2</v>
      </c>
      <c r="T33" s="690"/>
      <c r="U33" s="130"/>
      <c r="V33" s="130"/>
      <c r="W33" s="131"/>
      <c r="X33" s="130"/>
      <c r="Y33" s="384">
        <f t="shared" si="2"/>
        <v>6</v>
      </c>
      <c r="Z33" s="129"/>
    </row>
    <row r="34" spans="1:26" ht="16.5" thickBot="1" x14ac:dyDescent="0.3">
      <c r="A34" s="33">
        <v>31</v>
      </c>
      <c r="B34" s="618" t="s">
        <v>436</v>
      </c>
      <c r="C34" s="617" t="s">
        <v>46</v>
      </c>
      <c r="D34" s="632">
        <v>7</v>
      </c>
      <c r="E34" s="573"/>
      <c r="F34" s="561"/>
      <c r="G34" s="31"/>
      <c r="H34" s="101"/>
      <c r="I34" s="100"/>
      <c r="J34" s="97"/>
      <c r="K34" s="88">
        <f t="shared" si="0"/>
        <v>14</v>
      </c>
      <c r="L34" s="164"/>
      <c r="M34" s="12">
        <f t="shared" si="1"/>
        <v>2.3333333333333335</v>
      </c>
      <c r="N34" s="477">
        <v>31</v>
      </c>
      <c r="O34" s="476" t="s">
        <v>436</v>
      </c>
      <c r="P34" s="640"/>
      <c r="Q34" s="641"/>
      <c r="R34" s="641">
        <v>2</v>
      </c>
      <c r="S34" s="130">
        <v>2</v>
      </c>
      <c r="T34" s="690"/>
      <c r="U34" s="130"/>
      <c r="V34" s="130"/>
      <c r="W34" s="131"/>
      <c r="X34" s="130"/>
      <c r="Y34" s="384">
        <f t="shared" si="2"/>
        <v>4</v>
      </c>
      <c r="Z34" s="129"/>
    </row>
    <row r="35" spans="1:26" ht="16.5" thickBot="1" x14ac:dyDescent="0.3">
      <c r="A35" s="34">
        <v>32</v>
      </c>
      <c r="B35" s="620" t="s">
        <v>437</v>
      </c>
      <c r="C35" s="619" t="s">
        <v>438</v>
      </c>
      <c r="D35" s="634">
        <v>8.5</v>
      </c>
      <c r="E35" s="573"/>
      <c r="F35" s="561"/>
      <c r="G35" s="172"/>
      <c r="H35" s="101"/>
      <c r="I35" s="100"/>
      <c r="J35" s="97"/>
      <c r="K35" s="88">
        <f t="shared" si="0"/>
        <v>16</v>
      </c>
      <c r="L35" s="164"/>
      <c r="M35" s="181">
        <f t="shared" si="1"/>
        <v>2.6666666666666665</v>
      </c>
      <c r="N35" s="477">
        <v>32</v>
      </c>
      <c r="O35" s="476" t="s">
        <v>437</v>
      </c>
      <c r="P35" s="640"/>
      <c r="Q35" s="641">
        <v>2</v>
      </c>
      <c r="R35" s="641">
        <v>2</v>
      </c>
      <c r="S35" s="130">
        <v>2</v>
      </c>
      <c r="T35" s="690"/>
      <c r="U35" s="130"/>
      <c r="V35" s="130"/>
      <c r="W35" s="131"/>
      <c r="X35" s="130"/>
      <c r="Y35" s="384">
        <f t="shared" si="2"/>
        <v>6</v>
      </c>
      <c r="Z35" s="129"/>
    </row>
    <row r="36" spans="1:26" ht="18.75" thickBot="1" x14ac:dyDescent="0.3">
      <c r="A36" s="72"/>
      <c r="B36" s="706" t="s">
        <v>186</v>
      </c>
      <c r="C36" s="707"/>
      <c r="D36" s="562">
        <f>AVERAGE(D4:D35)</f>
        <v>7.032258064516129</v>
      </c>
      <c r="E36" s="562">
        <f t="shared" ref="E36:K36" si="3">AVERAGE(E4:E35)</f>
        <v>0</v>
      </c>
      <c r="F36" s="562">
        <f t="shared" si="3"/>
        <v>0</v>
      </c>
      <c r="G36" s="562">
        <f t="shared" si="3"/>
        <v>0</v>
      </c>
      <c r="H36" s="562">
        <f t="shared" si="3"/>
        <v>0</v>
      </c>
      <c r="I36" s="562">
        <f t="shared" si="3"/>
        <v>0</v>
      </c>
      <c r="J36" s="562">
        <f t="shared" si="3"/>
        <v>0</v>
      </c>
      <c r="K36" s="562">
        <f t="shared" si="3"/>
        <v>14.1875</v>
      </c>
      <c r="L36" s="120"/>
      <c r="M36" s="23">
        <f>AVERAGE(M4:M35)</f>
        <v>2.3645833333333335</v>
      </c>
      <c r="N36" s="693"/>
      <c r="O36" s="694"/>
      <c r="P36" s="27"/>
      <c r="Q36" s="27"/>
      <c r="R36" s="27"/>
      <c r="S36" s="385"/>
      <c r="T36" s="27"/>
      <c r="U36" s="27"/>
      <c r="V36" s="27"/>
      <c r="W36" s="28"/>
      <c r="X36" s="27"/>
      <c r="Y36" s="26"/>
      <c r="Z36" s="77"/>
    </row>
  </sheetData>
  <mergeCells count="8">
    <mergeCell ref="N3:O3"/>
    <mergeCell ref="N36:O36"/>
    <mergeCell ref="P2:Y2"/>
    <mergeCell ref="M1:Y1"/>
    <mergeCell ref="D2:E2"/>
    <mergeCell ref="N2:O2"/>
    <mergeCell ref="A1:L1"/>
    <mergeCell ref="B36:C36"/>
  </mergeCells>
  <phoneticPr fontId="17" type="noConversion"/>
  <printOptions horizontalCentered="1" verticalCentered="1"/>
  <pageMargins left="0.7" right="0.7" top="0.75" bottom="0.75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91B36-5E1B-4F43-8AD7-364638C1B6EC}">
  <sheetPr>
    <pageSetUpPr fitToPage="1"/>
  </sheetPr>
  <dimension ref="A1:Z17"/>
  <sheetViews>
    <sheetView topLeftCell="B1" workbookViewId="0">
      <selection activeCell="O22" sqref="O22"/>
    </sheetView>
  </sheetViews>
  <sheetFormatPr baseColWidth="10" defaultRowHeight="12.75" x14ac:dyDescent="0.2"/>
  <cols>
    <col min="1" max="1" width="4.140625" customWidth="1"/>
    <col min="2" max="2" width="17.7109375" bestFit="1" customWidth="1"/>
    <col min="3" max="3" width="12.28515625" bestFit="1" customWidth="1"/>
    <col min="4" max="4" width="6.7109375" bestFit="1" customWidth="1"/>
    <col min="5" max="5" width="6.28515625" bestFit="1" customWidth="1"/>
    <col min="6" max="6" width="9.42578125" bestFit="1" customWidth="1"/>
    <col min="7" max="7" width="6.28515625" bestFit="1" customWidth="1"/>
    <col min="8" max="8" width="6.140625" bestFit="1" customWidth="1"/>
    <col min="9" max="9" width="6.7109375" bestFit="1" customWidth="1"/>
    <col min="10" max="10" width="9.5703125" bestFit="1" customWidth="1"/>
    <col min="11" max="12" width="9" style="32" bestFit="1" customWidth="1"/>
    <col min="13" max="13" width="9.28515625" bestFit="1" customWidth="1"/>
    <col min="14" max="14" width="3.85546875" bestFit="1" customWidth="1"/>
    <col min="15" max="15" width="17" style="24" bestFit="1" customWidth="1"/>
    <col min="16" max="16" width="3.85546875" customWidth="1"/>
    <col min="17" max="18" width="4" customWidth="1"/>
    <col min="19" max="20" width="3.85546875" customWidth="1"/>
    <col min="21" max="21" width="4" customWidth="1"/>
    <col min="22" max="22" width="3.85546875" style="10" customWidth="1"/>
    <col min="23" max="23" width="3.85546875" customWidth="1"/>
    <col min="24" max="24" width="3.5703125" customWidth="1"/>
    <col min="25" max="25" width="4.5703125" customWidth="1"/>
    <col min="26" max="26" width="8.42578125" bestFit="1" customWidth="1"/>
  </cols>
  <sheetData>
    <row r="1" spans="1:26" ht="21" thickBot="1" x14ac:dyDescent="0.35">
      <c r="A1" s="703" t="s">
        <v>92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5"/>
      <c r="M1" s="697" t="s">
        <v>18</v>
      </c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75"/>
    </row>
    <row r="2" spans="1:26" ht="16.5" thickBot="1" x14ac:dyDescent="0.3">
      <c r="A2" s="64"/>
      <c r="B2" s="65"/>
      <c r="C2" s="65"/>
      <c r="D2" s="699"/>
      <c r="E2" s="700"/>
      <c r="F2" s="66"/>
      <c r="G2" s="67"/>
      <c r="H2" s="63"/>
      <c r="I2" s="29"/>
      <c r="J2" s="68"/>
      <c r="K2" s="69"/>
      <c r="L2" s="118" t="s">
        <v>157</v>
      </c>
      <c r="M2" s="70"/>
      <c r="N2" s="709"/>
      <c r="O2" s="710"/>
      <c r="P2" s="695" t="s">
        <v>26</v>
      </c>
      <c r="Q2" s="696"/>
      <c r="R2" s="696"/>
      <c r="S2" s="696"/>
      <c r="T2" s="696"/>
      <c r="U2" s="696"/>
      <c r="V2" s="696"/>
      <c r="W2" s="696"/>
      <c r="X2" s="696"/>
      <c r="Y2" s="696"/>
      <c r="Z2" s="76"/>
    </row>
    <row r="3" spans="1:26" ht="16.5" thickBot="1" x14ac:dyDescent="0.3">
      <c r="A3" s="71"/>
      <c r="B3" s="25" t="s">
        <v>0</v>
      </c>
      <c r="C3" s="25" t="s">
        <v>25</v>
      </c>
      <c r="D3" s="555" t="s">
        <v>4</v>
      </c>
      <c r="E3" s="556" t="s">
        <v>5</v>
      </c>
      <c r="F3" s="560" t="s">
        <v>6</v>
      </c>
      <c r="G3" s="30" t="s">
        <v>15</v>
      </c>
      <c r="H3" s="564" t="s">
        <v>23</v>
      </c>
      <c r="I3" s="565" t="s">
        <v>7</v>
      </c>
      <c r="J3" s="96" t="s">
        <v>8</v>
      </c>
      <c r="K3" s="87" t="s">
        <v>21</v>
      </c>
      <c r="L3" s="119" t="s">
        <v>177</v>
      </c>
      <c r="M3" s="11" t="s">
        <v>53</v>
      </c>
      <c r="N3" s="711" t="s">
        <v>10</v>
      </c>
      <c r="O3" s="712"/>
      <c r="P3" s="125" t="s">
        <v>27</v>
      </c>
      <c r="Q3" s="125" t="s">
        <v>28</v>
      </c>
      <c r="R3" s="125" t="s">
        <v>29</v>
      </c>
      <c r="S3" s="125" t="s">
        <v>30</v>
      </c>
      <c r="T3" s="125" t="s">
        <v>31</v>
      </c>
      <c r="U3" s="125" t="s">
        <v>32</v>
      </c>
      <c r="V3" s="125" t="s">
        <v>33</v>
      </c>
      <c r="W3" s="125" t="s">
        <v>34</v>
      </c>
      <c r="X3" s="125" t="s">
        <v>35</v>
      </c>
      <c r="Y3" s="126" t="s">
        <v>24</v>
      </c>
      <c r="Z3" s="386" t="s">
        <v>22</v>
      </c>
    </row>
    <row r="4" spans="1:26" ht="16.5" thickBot="1" x14ac:dyDescent="0.3">
      <c r="A4" s="33">
        <v>1</v>
      </c>
      <c r="B4" s="467" t="s">
        <v>359</v>
      </c>
      <c r="C4" s="464" t="s">
        <v>11</v>
      </c>
      <c r="D4" s="557">
        <v>4</v>
      </c>
      <c r="E4" s="558">
        <v>4</v>
      </c>
      <c r="F4" s="561">
        <f>+(D4+E4)</f>
        <v>8</v>
      </c>
      <c r="G4" s="172">
        <v>0</v>
      </c>
      <c r="H4" s="567">
        <v>0</v>
      </c>
      <c r="I4" s="568">
        <v>0</v>
      </c>
      <c r="J4" s="570">
        <v>0</v>
      </c>
      <c r="K4" s="88">
        <f>+(10+Y4-Z4)</f>
        <v>12</v>
      </c>
      <c r="L4" s="164"/>
      <c r="M4" s="180">
        <f>+(F4+G4*3+J4+K4)/6</f>
        <v>3.3333333333333335</v>
      </c>
      <c r="N4" s="13">
        <v>1</v>
      </c>
      <c r="O4" s="469" t="s">
        <v>359</v>
      </c>
      <c r="P4" s="472"/>
      <c r="Q4" s="473">
        <v>2</v>
      </c>
      <c r="R4" s="473"/>
      <c r="S4" s="127"/>
      <c r="T4" s="689"/>
      <c r="U4" s="127"/>
      <c r="V4" s="127"/>
      <c r="W4" s="128"/>
      <c r="X4" s="127"/>
      <c r="Y4" s="384">
        <f>+(P4+Q4+R4+S4+T4+U4+V4+W4+X4)</f>
        <v>2</v>
      </c>
      <c r="Z4" s="129"/>
    </row>
    <row r="5" spans="1:26" ht="16.5" thickBot="1" x14ac:dyDescent="0.3">
      <c r="A5" s="34">
        <v>2</v>
      </c>
      <c r="B5" s="89" t="s">
        <v>360</v>
      </c>
      <c r="C5" s="465" t="s">
        <v>361</v>
      </c>
      <c r="D5" s="557">
        <v>4</v>
      </c>
      <c r="E5" s="558">
        <v>4</v>
      </c>
      <c r="F5" s="561">
        <f t="shared" ref="F5:F16" si="0">+(D5+E5)</f>
        <v>8</v>
      </c>
      <c r="G5" s="173"/>
      <c r="H5" s="569"/>
      <c r="I5" s="568"/>
      <c r="J5" s="570"/>
      <c r="K5" s="88">
        <f t="shared" ref="K5:K16" si="1">+(10+Y5-Z5)</f>
        <v>12</v>
      </c>
      <c r="L5" s="164"/>
      <c r="M5" s="12">
        <f t="shared" ref="M5:M16" si="2">+(F5+G5*3+J5+K5)/6</f>
        <v>3.3333333333333335</v>
      </c>
      <c r="N5" s="13">
        <v>2</v>
      </c>
      <c r="O5" s="470" t="s">
        <v>360</v>
      </c>
      <c r="P5" s="472"/>
      <c r="Q5" s="474">
        <v>2</v>
      </c>
      <c r="R5" s="474"/>
      <c r="S5" s="130"/>
      <c r="T5" s="690"/>
      <c r="U5" s="130"/>
      <c r="V5" s="130"/>
      <c r="W5" s="131"/>
      <c r="X5" s="130"/>
      <c r="Y5" s="384">
        <f t="shared" ref="Y5:Y16" si="3">+(P5+Q5+R5+S5+T5+U5+V5+W5+X5)</f>
        <v>2</v>
      </c>
      <c r="Z5" s="129"/>
    </row>
    <row r="6" spans="1:26" ht="16.5" thickBot="1" x14ac:dyDescent="0.3">
      <c r="A6" s="33">
        <v>3</v>
      </c>
      <c r="B6" s="89" t="s">
        <v>362</v>
      </c>
      <c r="C6" s="465" t="s">
        <v>363</v>
      </c>
      <c r="D6" s="557">
        <v>3.5</v>
      </c>
      <c r="E6" s="558">
        <v>4</v>
      </c>
      <c r="F6" s="561">
        <f t="shared" si="0"/>
        <v>7.5</v>
      </c>
      <c r="G6" s="173"/>
      <c r="H6" s="569"/>
      <c r="I6" s="568"/>
      <c r="J6" s="570"/>
      <c r="K6" s="88">
        <f t="shared" si="1"/>
        <v>12</v>
      </c>
      <c r="L6" s="164"/>
      <c r="M6" s="180">
        <f t="shared" si="2"/>
        <v>3.25</v>
      </c>
      <c r="N6" s="13">
        <v>3</v>
      </c>
      <c r="O6" s="470" t="s">
        <v>362</v>
      </c>
      <c r="P6" s="472"/>
      <c r="Q6" s="474">
        <v>2</v>
      </c>
      <c r="R6" s="474"/>
      <c r="S6" s="130"/>
      <c r="T6" s="690"/>
      <c r="U6" s="130"/>
      <c r="V6" s="130"/>
      <c r="W6" s="131"/>
      <c r="X6" s="130"/>
      <c r="Y6" s="384">
        <f t="shared" si="3"/>
        <v>2</v>
      </c>
      <c r="Z6" s="129"/>
    </row>
    <row r="7" spans="1:26" ht="16.5" thickBot="1" x14ac:dyDescent="0.3">
      <c r="A7" s="34">
        <v>4</v>
      </c>
      <c r="B7" s="89" t="s">
        <v>364</v>
      </c>
      <c r="C7" s="465" t="s">
        <v>365</v>
      </c>
      <c r="D7" s="557">
        <v>0.5</v>
      </c>
      <c r="E7" s="558">
        <v>7</v>
      </c>
      <c r="F7" s="561">
        <f t="shared" si="0"/>
        <v>7.5</v>
      </c>
      <c r="G7" s="173"/>
      <c r="H7" s="569"/>
      <c r="I7" s="568"/>
      <c r="J7" s="570"/>
      <c r="K7" s="88">
        <f t="shared" si="1"/>
        <v>16</v>
      </c>
      <c r="L7" s="164"/>
      <c r="M7" s="180">
        <f t="shared" si="2"/>
        <v>3.9166666666666665</v>
      </c>
      <c r="N7" s="13">
        <v>4</v>
      </c>
      <c r="O7" s="470" t="s">
        <v>364</v>
      </c>
      <c r="P7" s="472">
        <v>2</v>
      </c>
      <c r="Q7" s="474">
        <v>2</v>
      </c>
      <c r="R7" s="474">
        <v>2</v>
      </c>
      <c r="S7" s="130"/>
      <c r="T7" s="690"/>
      <c r="U7" s="130"/>
      <c r="V7" s="130"/>
      <c r="W7" s="131"/>
      <c r="X7" s="130"/>
      <c r="Y7" s="384">
        <f t="shared" si="3"/>
        <v>6</v>
      </c>
      <c r="Z7" s="129"/>
    </row>
    <row r="8" spans="1:26" ht="16.5" thickBot="1" x14ac:dyDescent="0.3">
      <c r="A8" s="33">
        <v>5</v>
      </c>
      <c r="B8" s="89" t="s">
        <v>366</v>
      </c>
      <c r="C8" s="465" t="s">
        <v>60</v>
      </c>
      <c r="D8" s="557">
        <v>3</v>
      </c>
      <c r="E8" s="558">
        <v>6.5</v>
      </c>
      <c r="F8" s="561">
        <f t="shared" si="0"/>
        <v>9.5</v>
      </c>
      <c r="G8" s="171"/>
      <c r="H8" s="569"/>
      <c r="I8" s="568"/>
      <c r="J8" s="570"/>
      <c r="K8" s="88">
        <f t="shared" si="1"/>
        <v>11</v>
      </c>
      <c r="L8" s="164"/>
      <c r="M8" s="12">
        <f t="shared" si="2"/>
        <v>3.4166666666666665</v>
      </c>
      <c r="N8" s="13">
        <v>5</v>
      </c>
      <c r="O8" s="470" t="s">
        <v>366</v>
      </c>
      <c r="P8" s="472"/>
      <c r="Q8" s="511">
        <v>1</v>
      </c>
      <c r="R8" s="474"/>
      <c r="S8" s="130"/>
      <c r="T8" s="690"/>
      <c r="U8" s="130"/>
      <c r="V8" s="130"/>
      <c r="W8" s="131"/>
      <c r="X8" s="130"/>
      <c r="Y8" s="384">
        <f t="shared" si="3"/>
        <v>1</v>
      </c>
      <c r="Z8" s="129"/>
    </row>
    <row r="9" spans="1:26" ht="16.5" thickBot="1" x14ac:dyDescent="0.3">
      <c r="A9" s="34">
        <v>6</v>
      </c>
      <c r="B9" s="89" t="s">
        <v>367</v>
      </c>
      <c r="C9" s="465" t="s">
        <v>368</v>
      </c>
      <c r="D9" s="557">
        <v>7</v>
      </c>
      <c r="E9" s="558">
        <v>4</v>
      </c>
      <c r="F9" s="561">
        <f t="shared" si="0"/>
        <v>11</v>
      </c>
      <c r="G9" s="173"/>
      <c r="H9" s="569"/>
      <c r="I9" s="568"/>
      <c r="J9" s="570"/>
      <c r="K9" s="88">
        <f t="shared" si="1"/>
        <v>12</v>
      </c>
      <c r="L9" s="164"/>
      <c r="M9" s="181">
        <f t="shared" si="2"/>
        <v>3.8333333333333335</v>
      </c>
      <c r="N9" s="13">
        <v>6</v>
      </c>
      <c r="O9" s="470" t="s">
        <v>622</v>
      </c>
      <c r="P9" s="472"/>
      <c r="Q9" s="474">
        <v>2</v>
      </c>
      <c r="R9" s="474"/>
      <c r="S9" s="130"/>
      <c r="T9" s="690"/>
      <c r="U9" s="130"/>
      <c r="V9" s="130"/>
      <c r="W9" s="131"/>
      <c r="X9" s="130"/>
      <c r="Y9" s="384">
        <f t="shared" si="3"/>
        <v>2</v>
      </c>
      <c r="Z9" s="129"/>
    </row>
    <row r="10" spans="1:26" ht="16.5" thickBot="1" x14ac:dyDescent="0.3">
      <c r="A10" s="33">
        <v>7</v>
      </c>
      <c r="B10" s="89" t="s">
        <v>367</v>
      </c>
      <c r="C10" s="465" t="s">
        <v>369</v>
      </c>
      <c r="D10" s="557">
        <v>7</v>
      </c>
      <c r="E10" s="558">
        <v>5</v>
      </c>
      <c r="F10" s="561">
        <f t="shared" si="0"/>
        <v>12</v>
      </c>
      <c r="G10" s="173"/>
      <c r="H10" s="569"/>
      <c r="I10" s="568"/>
      <c r="J10" s="570"/>
      <c r="K10" s="88">
        <f t="shared" si="1"/>
        <v>12</v>
      </c>
      <c r="L10" s="164"/>
      <c r="M10" s="12">
        <f t="shared" si="2"/>
        <v>4</v>
      </c>
      <c r="N10" s="13">
        <v>7</v>
      </c>
      <c r="O10" s="470" t="s">
        <v>621</v>
      </c>
      <c r="P10" s="472"/>
      <c r="Q10" s="474">
        <v>2</v>
      </c>
      <c r="R10" s="474"/>
      <c r="S10" s="130"/>
      <c r="T10" s="690"/>
      <c r="U10" s="130"/>
      <c r="V10" s="130"/>
      <c r="W10" s="131"/>
      <c r="X10" s="130"/>
      <c r="Y10" s="384">
        <f t="shared" si="3"/>
        <v>2</v>
      </c>
      <c r="Z10" s="129"/>
    </row>
    <row r="11" spans="1:26" ht="16.5" thickBot="1" x14ac:dyDescent="0.3">
      <c r="A11" s="34">
        <v>8</v>
      </c>
      <c r="B11" s="89" t="s">
        <v>370</v>
      </c>
      <c r="C11" s="465" t="s">
        <v>371</v>
      </c>
      <c r="D11" s="557">
        <v>2.5</v>
      </c>
      <c r="E11" s="558">
        <v>2.5</v>
      </c>
      <c r="F11" s="561">
        <f t="shared" si="0"/>
        <v>5</v>
      </c>
      <c r="G11" s="173"/>
      <c r="H11" s="569"/>
      <c r="I11" s="568"/>
      <c r="J11" s="570"/>
      <c r="K11" s="88">
        <f t="shared" si="1"/>
        <v>14</v>
      </c>
      <c r="L11" s="164"/>
      <c r="M11" s="12">
        <f t="shared" si="2"/>
        <v>3.1666666666666665</v>
      </c>
      <c r="N11" s="13">
        <v>8</v>
      </c>
      <c r="O11" s="470" t="s">
        <v>370</v>
      </c>
      <c r="P11" s="472"/>
      <c r="Q11" s="474">
        <v>2</v>
      </c>
      <c r="R11" s="474">
        <v>2</v>
      </c>
      <c r="S11" s="130"/>
      <c r="T11" s="690"/>
      <c r="U11" s="130"/>
      <c r="V11" s="130"/>
      <c r="W11" s="131"/>
      <c r="X11" s="130"/>
      <c r="Y11" s="384">
        <f t="shared" si="3"/>
        <v>4</v>
      </c>
      <c r="Z11" s="129"/>
    </row>
    <row r="12" spans="1:26" ht="16.5" thickBot="1" x14ac:dyDescent="0.3">
      <c r="A12" s="33">
        <v>9</v>
      </c>
      <c r="B12" s="89" t="s">
        <v>372</v>
      </c>
      <c r="C12" s="465" t="s">
        <v>373</v>
      </c>
      <c r="D12" s="557">
        <v>5</v>
      </c>
      <c r="E12" s="558">
        <v>8</v>
      </c>
      <c r="F12" s="561">
        <f t="shared" si="0"/>
        <v>13</v>
      </c>
      <c r="G12" s="31"/>
      <c r="H12" s="569"/>
      <c r="I12" s="568"/>
      <c r="J12" s="570"/>
      <c r="K12" s="88">
        <f t="shared" si="1"/>
        <v>12</v>
      </c>
      <c r="L12" s="164"/>
      <c r="M12" s="12">
        <f t="shared" si="2"/>
        <v>4.166666666666667</v>
      </c>
      <c r="N12" s="13">
        <v>9</v>
      </c>
      <c r="O12" s="470" t="s">
        <v>372</v>
      </c>
      <c r="P12" s="472"/>
      <c r="Q12" s="474">
        <v>2</v>
      </c>
      <c r="R12" s="474"/>
      <c r="S12" s="130"/>
      <c r="T12" s="690"/>
      <c r="U12" s="130"/>
      <c r="V12" s="130"/>
      <c r="W12" s="131"/>
      <c r="X12" s="130"/>
      <c r="Y12" s="384">
        <f t="shared" si="3"/>
        <v>2</v>
      </c>
      <c r="Z12" s="129"/>
    </row>
    <row r="13" spans="1:26" ht="16.5" thickBot="1" x14ac:dyDescent="0.3">
      <c r="A13" s="34">
        <v>10</v>
      </c>
      <c r="B13" s="89" t="s">
        <v>374</v>
      </c>
      <c r="C13" s="465" t="s">
        <v>375</v>
      </c>
      <c r="D13" s="557">
        <v>4</v>
      </c>
      <c r="E13" s="558">
        <v>7</v>
      </c>
      <c r="F13" s="561">
        <f t="shared" si="0"/>
        <v>11</v>
      </c>
      <c r="G13" s="171"/>
      <c r="H13" s="569"/>
      <c r="I13" s="568"/>
      <c r="J13" s="570"/>
      <c r="K13" s="88">
        <f t="shared" si="1"/>
        <v>14</v>
      </c>
      <c r="L13" s="164"/>
      <c r="M13" s="12">
        <f t="shared" si="2"/>
        <v>4.166666666666667</v>
      </c>
      <c r="N13" s="13">
        <v>10</v>
      </c>
      <c r="O13" s="470" t="s">
        <v>374</v>
      </c>
      <c r="P13" s="472">
        <v>2</v>
      </c>
      <c r="Q13" s="474">
        <v>2</v>
      </c>
      <c r="R13" s="474"/>
      <c r="S13" s="130"/>
      <c r="T13" s="690"/>
      <c r="U13" s="130"/>
      <c r="V13" s="130"/>
      <c r="W13" s="131"/>
      <c r="X13" s="130"/>
      <c r="Y13" s="384">
        <f t="shared" si="3"/>
        <v>4</v>
      </c>
      <c r="Z13" s="129"/>
    </row>
    <row r="14" spans="1:26" ht="16.5" thickBot="1" x14ac:dyDescent="0.3">
      <c r="A14" s="33">
        <v>11</v>
      </c>
      <c r="B14" s="89" t="s">
        <v>376</v>
      </c>
      <c r="C14" s="465" t="s">
        <v>377</v>
      </c>
      <c r="D14" s="557">
        <v>3.5</v>
      </c>
      <c r="E14" s="558">
        <v>8</v>
      </c>
      <c r="F14" s="561">
        <f t="shared" si="0"/>
        <v>11.5</v>
      </c>
      <c r="G14" s="171"/>
      <c r="H14" s="569"/>
      <c r="I14" s="568"/>
      <c r="J14" s="570"/>
      <c r="K14" s="88">
        <f t="shared" si="1"/>
        <v>12</v>
      </c>
      <c r="L14" s="164"/>
      <c r="M14" s="12">
        <f t="shared" si="2"/>
        <v>3.9166666666666665</v>
      </c>
      <c r="N14" s="13">
        <v>11</v>
      </c>
      <c r="O14" s="470" t="s">
        <v>376</v>
      </c>
      <c r="P14" s="472">
        <v>2</v>
      </c>
      <c r="Q14" s="474"/>
      <c r="R14" s="474"/>
      <c r="S14" s="130"/>
      <c r="T14" s="690"/>
      <c r="U14" s="130"/>
      <c r="V14" s="130"/>
      <c r="W14" s="131"/>
      <c r="X14" s="130"/>
      <c r="Y14" s="384">
        <f t="shared" si="3"/>
        <v>2</v>
      </c>
      <c r="Z14" s="129"/>
    </row>
    <row r="15" spans="1:26" ht="16.5" thickBot="1" x14ac:dyDescent="0.3">
      <c r="A15" s="34">
        <v>12</v>
      </c>
      <c r="B15" s="89" t="s">
        <v>379</v>
      </c>
      <c r="C15" s="465" t="s">
        <v>378</v>
      </c>
      <c r="D15" s="557">
        <v>3.5</v>
      </c>
      <c r="E15" s="661"/>
      <c r="F15" s="662">
        <f t="shared" si="0"/>
        <v>3.5</v>
      </c>
      <c r="G15" s="171"/>
      <c r="H15" s="569"/>
      <c r="I15" s="568"/>
      <c r="J15" s="570"/>
      <c r="K15" s="88">
        <f t="shared" si="1"/>
        <v>14</v>
      </c>
      <c r="L15" s="164"/>
      <c r="M15" s="179">
        <f t="shared" si="2"/>
        <v>2.9166666666666665</v>
      </c>
      <c r="N15" s="13">
        <v>12</v>
      </c>
      <c r="O15" s="470" t="s">
        <v>379</v>
      </c>
      <c r="P15" s="472"/>
      <c r="Q15" s="474">
        <v>2</v>
      </c>
      <c r="R15" s="474">
        <v>2</v>
      </c>
      <c r="S15" s="130"/>
      <c r="T15" s="690"/>
      <c r="U15" s="130"/>
      <c r="V15" s="130"/>
      <c r="W15" s="131"/>
      <c r="X15" s="130"/>
      <c r="Y15" s="384">
        <f t="shared" si="3"/>
        <v>4</v>
      </c>
      <c r="Z15" s="129"/>
    </row>
    <row r="16" spans="1:26" ht="16.5" thickBot="1" x14ac:dyDescent="0.3">
      <c r="A16" s="33">
        <v>13</v>
      </c>
      <c r="B16" s="468" t="s">
        <v>380</v>
      </c>
      <c r="C16" s="466" t="s">
        <v>381</v>
      </c>
      <c r="D16" s="557">
        <v>9.5</v>
      </c>
      <c r="E16" s="558">
        <v>5</v>
      </c>
      <c r="F16" s="561">
        <f t="shared" si="0"/>
        <v>14.5</v>
      </c>
      <c r="G16" s="172"/>
      <c r="H16" s="569"/>
      <c r="I16" s="568"/>
      <c r="J16" s="570"/>
      <c r="K16" s="88">
        <f t="shared" si="1"/>
        <v>12</v>
      </c>
      <c r="L16" s="164"/>
      <c r="M16" s="12">
        <f t="shared" si="2"/>
        <v>4.416666666666667</v>
      </c>
      <c r="N16" s="13">
        <v>13</v>
      </c>
      <c r="O16" s="471" t="s">
        <v>380</v>
      </c>
      <c r="P16" s="472"/>
      <c r="Q16" s="474">
        <v>2</v>
      </c>
      <c r="R16" s="474"/>
      <c r="S16" s="130"/>
      <c r="T16" s="690"/>
      <c r="U16" s="130"/>
      <c r="V16" s="130"/>
      <c r="W16" s="131"/>
      <c r="X16" s="130"/>
      <c r="Y16" s="384">
        <f t="shared" si="3"/>
        <v>2</v>
      </c>
      <c r="Z16" s="129"/>
    </row>
    <row r="17" spans="1:26" ht="18.75" thickBot="1" x14ac:dyDescent="0.3">
      <c r="A17" s="72"/>
      <c r="B17" s="708"/>
      <c r="C17" s="707"/>
      <c r="D17" s="559">
        <f>AVERAGE(D4:D16)</f>
        <v>4.384615384615385</v>
      </c>
      <c r="E17" s="559">
        <f t="shared" ref="E17:L17" si="4">AVERAGE(E4:E16)</f>
        <v>5.416666666666667</v>
      </c>
      <c r="F17" s="574">
        <f t="shared" si="4"/>
        <v>9.384615384615385</v>
      </c>
      <c r="G17" s="563">
        <f t="shared" si="4"/>
        <v>0</v>
      </c>
      <c r="H17" s="566">
        <f t="shared" si="4"/>
        <v>0</v>
      </c>
      <c r="I17" s="566">
        <f t="shared" si="4"/>
        <v>0</v>
      </c>
      <c r="J17" s="571">
        <f t="shared" si="4"/>
        <v>0</v>
      </c>
      <c r="K17" s="559">
        <f t="shared" si="4"/>
        <v>12.692307692307692</v>
      </c>
      <c r="L17" s="559" t="e">
        <f t="shared" si="4"/>
        <v>#DIV/0!</v>
      </c>
      <c r="M17" s="23">
        <f>AVERAGE(M4:M16)</f>
        <v>3.6794871794871784</v>
      </c>
      <c r="N17" s="693"/>
      <c r="O17" s="694"/>
      <c r="P17" s="27"/>
      <c r="Q17" s="27"/>
      <c r="R17" s="27"/>
      <c r="S17" s="385"/>
      <c r="T17" s="691"/>
      <c r="U17" s="27"/>
      <c r="V17" s="27"/>
      <c r="W17" s="28"/>
      <c r="X17" s="27"/>
      <c r="Y17" s="26"/>
      <c r="Z17" s="77"/>
    </row>
  </sheetData>
  <mergeCells count="8">
    <mergeCell ref="B17:C17"/>
    <mergeCell ref="N17:O17"/>
    <mergeCell ref="A1:L1"/>
    <mergeCell ref="M1:Y1"/>
    <mergeCell ref="D2:E2"/>
    <mergeCell ref="N2:O2"/>
    <mergeCell ref="P2:Y2"/>
    <mergeCell ref="N3:O3"/>
  </mergeCells>
  <printOptions horizontalCentered="1" verticalCentered="1"/>
  <pageMargins left="0.7" right="0.7" top="0.75" bottom="0.75" header="0.3" footer="0.3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CEF3D-8D5B-4350-A6D0-757B64E0D4C9}">
  <sheetPr>
    <pageSetUpPr fitToPage="1"/>
  </sheetPr>
  <dimension ref="A1:AB36"/>
  <sheetViews>
    <sheetView topLeftCell="A3" zoomScale="87" zoomScaleNormal="87" workbookViewId="0">
      <selection activeCell="T5" sqref="T5:T31"/>
    </sheetView>
  </sheetViews>
  <sheetFormatPr baseColWidth="10" defaultRowHeight="15" x14ac:dyDescent="0.35"/>
  <cols>
    <col min="1" max="1" width="4.140625" customWidth="1"/>
    <col min="2" max="2" width="19.7109375" bestFit="1" customWidth="1"/>
    <col min="3" max="3" width="8.42578125" style="441" bestFit="1" customWidth="1"/>
    <col min="4" max="4" width="7" bestFit="1" customWidth="1"/>
    <col min="5" max="5" width="7" style="9" bestFit="1" customWidth="1"/>
    <col min="6" max="6" width="6.42578125" style="9" bestFit="1" customWidth="1"/>
    <col min="7" max="7" width="7.5703125" bestFit="1" customWidth="1"/>
    <col min="8" max="8" width="7.42578125" bestFit="1" customWidth="1"/>
    <col min="9" max="9" width="7.7109375" bestFit="1" customWidth="1"/>
    <col min="10" max="10" width="8.5703125" style="8" bestFit="1" customWidth="1"/>
    <col min="11" max="11" width="9" bestFit="1" customWidth="1"/>
    <col min="12" max="15" width="4.85546875" bestFit="1" customWidth="1"/>
    <col min="16" max="16" width="17.5703125" style="146" bestFit="1" customWidth="1"/>
    <col min="17" max="17" width="2.85546875" bestFit="1" customWidth="1"/>
    <col min="18" max="18" width="3.42578125" bestFit="1" customWidth="1"/>
    <col min="19" max="25" width="3.140625" bestFit="1" customWidth="1"/>
    <col min="26" max="26" width="3.28515625" bestFit="1" customWidth="1"/>
    <col min="27" max="27" width="8.42578125" bestFit="1" customWidth="1"/>
    <col min="249" max="249" width="4.140625" bestFit="1" customWidth="1"/>
    <col min="250" max="250" width="20.140625" bestFit="1" customWidth="1"/>
    <col min="251" max="251" width="9.5703125" bestFit="1" customWidth="1"/>
    <col min="252" max="253" width="7" bestFit="1" customWidth="1"/>
    <col min="254" max="254" width="7" customWidth="1"/>
    <col min="255" max="255" width="7.28515625" bestFit="1" customWidth="1"/>
    <col min="256" max="256" width="5.28515625" bestFit="1" customWidth="1"/>
    <col min="257" max="257" width="5.28515625" customWidth="1"/>
    <col min="258" max="258" width="8.140625" bestFit="1" customWidth="1"/>
    <col min="259" max="261" width="7.28515625" bestFit="1" customWidth="1"/>
    <col min="262" max="262" width="8.42578125" bestFit="1" customWidth="1"/>
    <col min="505" max="505" width="4.140625" bestFit="1" customWidth="1"/>
    <col min="506" max="506" width="20.140625" bestFit="1" customWidth="1"/>
    <col min="507" max="507" width="9.5703125" bestFit="1" customWidth="1"/>
    <col min="508" max="509" width="7" bestFit="1" customWidth="1"/>
    <col min="510" max="510" width="7" customWidth="1"/>
    <col min="511" max="511" width="7.28515625" bestFit="1" customWidth="1"/>
    <col min="512" max="512" width="5.28515625" bestFit="1" customWidth="1"/>
    <col min="513" max="513" width="5.28515625" customWidth="1"/>
    <col min="514" max="514" width="8.140625" bestFit="1" customWidth="1"/>
    <col min="515" max="517" width="7.28515625" bestFit="1" customWidth="1"/>
    <col min="518" max="518" width="8.42578125" bestFit="1" customWidth="1"/>
    <col min="761" max="761" width="4.140625" bestFit="1" customWidth="1"/>
    <col min="762" max="762" width="20.140625" bestFit="1" customWidth="1"/>
    <col min="763" max="763" width="9.5703125" bestFit="1" customWidth="1"/>
    <col min="764" max="765" width="7" bestFit="1" customWidth="1"/>
    <col min="766" max="766" width="7" customWidth="1"/>
    <col min="767" max="767" width="7.28515625" bestFit="1" customWidth="1"/>
    <col min="768" max="768" width="5.28515625" bestFit="1" customWidth="1"/>
    <col min="769" max="769" width="5.28515625" customWidth="1"/>
    <col min="770" max="770" width="8.140625" bestFit="1" customWidth="1"/>
    <col min="771" max="773" width="7.28515625" bestFit="1" customWidth="1"/>
    <col min="774" max="774" width="8.42578125" bestFit="1" customWidth="1"/>
    <col min="1017" max="1017" width="4.140625" bestFit="1" customWidth="1"/>
    <col min="1018" max="1018" width="20.140625" bestFit="1" customWidth="1"/>
    <col min="1019" max="1019" width="9.5703125" bestFit="1" customWidth="1"/>
    <col min="1020" max="1021" width="7" bestFit="1" customWidth="1"/>
    <col min="1022" max="1022" width="7" customWidth="1"/>
    <col min="1023" max="1023" width="7.28515625" bestFit="1" customWidth="1"/>
    <col min="1024" max="1024" width="5.28515625" bestFit="1" customWidth="1"/>
    <col min="1025" max="1025" width="5.28515625" customWidth="1"/>
    <col min="1026" max="1026" width="8.140625" bestFit="1" customWidth="1"/>
    <col min="1027" max="1029" width="7.28515625" bestFit="1" customWidth="1"/>
    <col min="1030" max="1030" width="8.42578125" bestFit="1" customWidth="1"/>
    <col min="1273" max="1273" width="4.140625" bestFit="1" customWidth="1"/>
    <col min="1274" max="1274" width="20.140625" bestFit="1" customWidth="1"/>
    <col min="1275" max="1275" width="9.5703125" bestFit="1" customWidth="1"/>
    <col min="1276" max="1277" width="7" bestFit="1" customWidth="1"/>
    <col min="1278" max="1278" width="7" customWidth="1"/>
    <col min="1279" max="1279" width="7.28515625" bestFit="1" customWidth="1"/>
    <col min="1280" max="1280" width="5.28515625" bestFit="1" customWidth="1"/>
    <col min="1281" max="1281" width="5.28515625" customWidth="1"/>
    <col min="1282" max="1282" width="8.140625" bestFit="1" customWidth="1"/>
    <col min="1283" max="1285" width="7.28515625" bestFit="1" customWidth="1"/>
    <col min="1286" max="1286" width="8.42578125" bestFit="1" customWidth="1"/>
    <col min="1529" max="1529" width="4.140625" bestFit="1" customWidth="1"/>
    <col min="1530" max="1530" width="20.140625" bestFit="1" customWidth="1"/>
    <col min="1531" max="1531" width="9.5703125" bestFit="1" customWidth="1"/>
    <col min="1532" max="1533" width="7" bestFit="1" customWidth="1"/>
    <col min="1534" max="1534" width="7" customWidth="1"/>
    <col min="1535" max="1535" width="7.28515625" bestFit="1" customWidth="1"/>
    <col min="1536" max="1536" width="5.28515625" bestFit="1" customWidth="1"/>
    <col min="1537" max="1537" width="5.28515625" customWidth="1"/>
    <col min="1538" max="1538" width="8.140625" bestFit="1" customWidth="1"/>
    <col min="1539" max="1541" width="7.28515625" bestFit="1" customWidth="1"/>
    <col min="1542" max="1542" width="8.42578125" bestFit="1" customWidth="1"/>
    <col min="1785" max="1785" width="4.140625" bestFit="1" customWidth="1"/>
    <col min="1786" max="1786" width="20.140625" bestFit="1" customWidth="1"/>
    <col min="1787" max="1787" width="9.5703125" bestFit="1" customWidth="1"/>
    <col min="1788" max="1789" width="7" bestFit="1" customWidth="1"/>
    <col min="1790" max="1790" width="7" customWidth="1"/>
    <col min="1791" max="1791" width="7.28515625" bestFit="1" customWidth="1"/>
    <col min="1792" max="1792" width="5.28515625" bestFit="1" customWidth="1"/>
    <col min="1793" max="1793" width="5.28515625" customWidth="1"/>
    <col min="1794" max="1794" width="8.140625" bestFit="1" customWidth="1"/>
    <col min="1795" max="1797" width="7.28515625" bestFit="1" customWidth="1"/>
    <col min="1798" max="1798" width="8.42578125" bestFit="1" customWidth="1"/>
    <col min="2041" max="2041" width="4.140625" bestFit="1" customWidth="1"/>
    <col min="2042" max="2042" width="20.140625" bestFit="1" customWidth="1"/>
    <col min="2043" max="2043" width="9.5703125" bestFit="1" customWidth="1"/>
    <col min="2044" max="2045" width="7" bestFit="1" customWidth="1"/>
    <col min="2046" max="2046" width="7" customWidth="1"/>
    <col min="2047" max="2047" width="7.28515625" bestFit="1" customWidth="1"/>
    <col min="2048" max="2048" width="5.28515625" bestFit="1" customWidth="1"/>
    <col min="2049" max="2049" width="5.28515625" customWidth="1"/>
    <col min="2050" max="2050" width="8.140625" bestFit="1" customWidth="1"/>
    <col min="2051" max="2053" width="7.28515625" bestFit="1" customWidth="1"/>
    <col min="2054" max="2054" width="8.42578125" bestFit="1" customWidth="1"/>
    <col min="2297" max="2297" width="4.140625" bestFit="1" customWidth="1"/>
    <col min="2298" max="2298" width="20.140625" bestFit="1" customWidth="1"/>
    <col min="2299" max="2299" width="9.5703125" bestFit="1" customWidth="1"/>
    <col min="2300" max="2301" width="7" bestFit="1" customWidth="1"/>
    <col min="2302" max="2302" width="7" customWidth="1"/>
    <col min="2303" max="2303" width="7.28515625" bestFit="1" customWidth="1"/>
    <col min="2304" max="2304" width="5.28515625" bestFit="1" customWidth="1"/>
    <col min="2305" max="2305" width="5.28515625" customWidth="1"/>
    <col min="2306" max="2306" width="8.140625" bestFit="1" customWidth="1"/>
    <col min="2307" max="2309" width="7.28515625" bestFit="1" customWidth="1"/>
    <col min="2310" max="2310" width="8.42578125" bestFit="1" customWidth="1"/>
    <col min="2553" max="2553" width="4.140625" bestFit="1" customWidth="1"/>
    <col min="2554" max="2554" width="20.140625" bestFit="1" customWidth="1"/>
    <col min="2555" max="2555" width="9.5703125" bestFit="1" customWidth="1"/>
    <col min="2556" max="2557" width="7" bestFit="1" customWidth="1"/>
    <col min="2558" max="2558" width="7" customWidth="1"/>
    <col min="2559" max="2559" width="7.28515625" bestFit="1" customWidth="1"/>
    <col min="2560" max="2560" width="5.28515625" bestFit="1" customWidth="1"/>
    <col min="2561" max="2561" width="5.28515625" customWidth="1"/>
    <col min="2562" max="2562" width="8.140625" bestFit="1" customWidth="1"/>
    <col min="2563" max="2565" width="7.28515625" bestFit="1" customWidth="1"/>
    <col min="2566" max="2566" width="8.42578125" bestFit="1" customWidth="1"/>
    <col min="2809" max="2809" width="4.140625" bestFit="1" customWidth="1"/>
    <col min="2810" max="2810" width="20.140625" bestFit="1" customWidth="1"/>
    <col min="2811" max="2811" width="9.5703125" bestFit="1" customWidth="1"/>
    <col min="2812" max="2813" width="7" bestFit="1" customWidth="1"/>
    <col min="2814" max="2814" width="7" customWidth="1"/>
    <col min="2815" max="2815" width="7.28515625" bestFit="1" customWidth="1"/>
    <col min="2816" max="2816" width="5.28515625" bestFit="1" customWidth="1"/>
    <col min="2817" max="2817" width="5.28515625" customWidth="1"/>
    <col min="2818" max="2818" width="8.140625" bestFit="1" customWidth="1"/>
    <col min="2819" max="2821" width="7.28515625" bestFit="1" customWidth="1"/>
    <col min="2822" max="2822" width="8.42578125" bestFit="1" customWidth="1"/>
    <col min="3065" max="3065" width="4.140625" bestFit="1" customWidth="1"/>
    <col min="3066" max="3066" width="20.140625" bestFit="1" customWidth="1"/>
    <col min="3067" max="3067" width="9.5703125" bestFit="1" customWidth="1"/>
    <col min="3068" max="3069" width="7" bestFit="1" customWidth="1"/>
    <col min="3070" max="3070" width="7" customWidth="1"/>
    <col min="3071" max="3071" width="7.28515625" bestFit="1" customWidth="1"/>
    <col min="3072" max="3072" width="5.28515625" bestFit="1" customWidth="1"/>
    <col min="3073" max="3073" width="5.28515625" customWidth="1"/>
    <col min="3074" max="3074" width="8.140625" bestFit="1" customWidth="1"/>
    <col min="3075" max="3077" width="7.28515625" bestFit="1" customWidth="1"/>
    <col min="3078" max="3078" width="8.42578125" bestFit="1" customWidth="1"/>
    <col min="3321" max="3321" width="4.140625" bestFit="1" customWidth="1"/>
    <col min="3322" max="3322" width="20.140625" bestFit="1" customWidth="1"/>
    <col min="3323" max="3323" width="9.5703125" bestFit="1" customWidth="1"/>
    <col min="3324" max="3325" width="7" bestFit="1" customWidth="1"/>
    <col min="3326" max="3326" width="7" customWidth="1"/>
    <col min="3327" max="3327" width="7.28515625" bestFit="1" customWidth="1"/>
    <col min="3328" max="3328" width="5.28515625" bestFit="1" customWidth="1"/>
    <col min="3329" max="3329" width="5.28515625" customWidth="1"/>
    <col min="3330" max="3330" width="8.140625" bestFit="1" customWidth="1"/>
    <col min="3331" max="3333" width="7.28515625" bestFit="1" customWidth="1"/>
    <col min="3334" max="3334" width="8.42578125" bestFit="1" customWidth="1"/>
    <col min="3577" max="3577" width="4.140625" bestFit="1" customWidth="1"/>
    <col min="3578" max="3578" width="20.140625" bestFit="1" customWidth="1"/>
    <col min="3579" max="3579" width="9.5703125" bestFit="1" customWidth="1"/>
    <col min="3580" max="3581" width="7" bestFit="1" customWidth="1"/>
    <col min="3582" max="3582" width="7" customWidth="1"/>
    <col min="3583" max="3583" width="7.28515625" bestFit="1" customWidth="1"/>
    <col min="3584" max="3584" width="5.28515625" bestFit="1" customWidth="1"/>
    <col min="3585" max="3585" width="5.28515625" customWidth="1"/>
    <col min="3586" max="3586" width="8.140625" bestFit="1" customWidth="1"/>
    <col min="3587" max="3589" width="7.28515625" bestFit="1" customWidth="1"/>
    <col min="3590" max="3590" width="8.42578125" bestFit="1" customWidth="1"/>
    <col min="3833" max="3833" width="4.140625" bestFit="1" customWidth="1"/>
    <col min="3834" max="3834" width="20.140625" bestFit="1" customWidth="1"/>
    <col min="3835" max="3835" width="9.5703125" bestFit="1" customWidth="1"/>
    <col min="3836" max="3837" width="7" bestFit="1" customWidth="1"/>
    <col min="3838" max="3838" width="7" customWidth="1"/>
    <col min="3839" max="3839" width="7.28515625" bestFit="1" customWidth="1"/>
    <col min="3840" max="3840" width="5.28515625" bestFit="1" customWidth="1"/>
    <col min="3841" max="3841" width="5.28515625" customWidth="1"/>
    <col min="3842" max="3842" width="8.140625" bestFit="1" customWidth="1"/>
    <col min="3843" max="3845" width="7.28515625" bestFit="1" customWidth="1"/>
    <col min="3846" max="3846" width="8.42578125" bestFit="1" customWidth="1"/>
    <col min="4089" max="4089" width="4.140625" bestFit="1" customWidth="1"/>
    <col min="4090" max="4090" width="20.140625" bestFit="1" customWidth="1"/>
    <col min="4091" max="4091" width="9.5703125" bestFit="1" customWidth="1"/>
    <col min="4092" max="4093" width="7" bestFit="1" customWidth="1"/>
    <col min="4094" max="4094" width="7" customWidth="1"/>
    <col min="4095" max="4095" width="7.28515625" bestFit="1" customWidth="1"/>
    <col min="4096" max="4096" width="5.28515625" bestFit="1" customWidth="1"/>
    <col min="4097" max="4097" width="5.28515625" customWidth="1"/>
    <col min="4098" max="4098" width="8.140625" bestFit="1" customWidth="1"/>
    <col min="4099" max="4101" width="7.28515625" bestFit="1" customWidth="1"/>
    <col min="4102" max="4102" width="8.42578125" bestFit="1" customWidth="1"/>
    <col min="4345" max="4345" width="4.140625" bestFit="1" customWidth="1"/>
    <col min="4346" max="4346" width="20.140625" bestFit="1" customWidth="1"/>
    <col min="4347" max="4347" width="9.5703125" bestFit="1" customWidth="1"/>
    <col min="4348" max="4349" width="7" bestFit="1" customWidth="1"/>
    <col min="4350" max="4350" width="7" customWidth="1"/>
    <col min="4351" max="4351" width="7.28515625" bestFit="1" customWidth="1"/>
    <col min="4352" max="4352" width="5.28515625" bestFit="1" customWidth="1"/>
    <col min="4353" max="4353" width="5.28515625" customWidth="1"/>
    <col min="4354" max="4354" width="8.140625" bestFit="1" customWidth="1"/>
    <col min="4355" max="4357" width="7.28515625" bestFit="1" customWidth="1"/>
    <col min="4358" max="4358" width="8.42578125" bestFit="1" customWidth="1"/>
    <col min="4601" max="4601" width="4.140625" bestFit="1" customWidth="1"/>
    <col min="4602" max="4602" width="20.140625" bestFit="1" customWidth="1"/>
    <col min="4603" max="4603" width="9.5703125" bestFit="1" customWidth="1"/>
    <col min="4604" max="4605" width="7" bestFit="1" customWidth="1"/>
    <col min="4606" max="4606" width="7" customWidth="1"/>
    <col min="4607" max="4607" width="7.28515625" bestFit="1" customWidth="1"/>
    <col min="4608" max="4608" width="5.28515625" bestFit="1" customWidth="1"/>
    <col min="4609" max="4609" width="5.28515625" customWidth="1"/>
    <col min="4610" max="4610" width="8.140625" bestFit="1" customWidth="1"/>
    <col min="4611" max="4613" width="7.28515625" bestFit="1" customWidth="1"/>
    <col min="4614" max="4614" width="8.42578125" bestFit="1" customWidth="1"/>
    <col min="4857" max="4857" width="4.140625" bestFit="1" customWidth="1"/>
    <col min="4858" max="4858" width="20.140625" bestFit="1" customWidth="1"/>
    <col min="4859" max="4859" width="9.5703125" bestFit="1" customWidth="1"/>
    <col min="4860" max="4861" width="7" bestFit="1" customWidth="1"/>
    <col min="4862" max="4862" width="7" customWidth="1"/>
    <col min="4863" max="4863" width="7.28515625" bestFit="1" customWidth="1"/>
    <col min="4864" max="4864" width="5.28515625" bestFit="1" customWidth="1"/>
    <col min="4865" max="4865" width="5.28515625" customWidth="1"/>
    <col min="4866" max="4866" width="8.140625" bestFit="1" customWidth="1"/>
    <col min="4867" max="4869" width="7.28515625" bestFit="1" customWidth="1"/>
    <col min="4870" max="4870" width="8.42578125" bestFit="1" customWidth="1"/>
    <col min="5113" max="5113" width="4.140625" bestFit="1" customWidth="1"/>
    <col min="5114" max="5114" width="20.140625" bestFit="1" customWidth="1"/>
    <col min="5115" max="5115" width="9.5703125" bestFit="1" customWidth="1"/>
    <col min="5116" max="5117" width="7" bestFit="1" customWidth="1"/>
    <col min="5118" max="5118" width="7" customWidth="1"/>
    <col min="5119" max="5119" width="7.28515625" bestFit="1" customWidth="1"/>
    <col min="5120" max="5120" width="5.28515625" bestFit="1" customWidth="1"/>
    <col min="5121" max="5121" width="5.28515625" customWidth="1"/>
    <col min="5122" max="5122" width="8.140625" bestFit="1" customWidth="1"/>
    <col min="5123" max="5125" width="7.28515625" bestFit="1" customWidth="1"/>
    <col min="5126" max="5126" width="8.42578125" bestFit="1" customWidth="1"/>
    <col min="5369" max="5369" width="4.140625" bestFit="1" customWidth="1"/>
    <col min="5370" max="5370" width="20.140625" bestFit="1" customWidth="1"/>
    <col min="5371" max="5371" width="9.5703125" bestFit="1" customWidth="1"/>
    <col min="5372" max="5373" width="7" bestFit="1" customWidth="1"/>
    <col min="5374" max="5374" width="7" customWidth="1"/>
    <col min="5375" max="5375" width="7.28515625" bestFit="1" customWidth="1"/>
    <col min="5376" max="5376" width="5.28515625" bestFit="1" customWidth="1"/>
    <col min="5377" max="5377" width="5.28515625" customWidth="1"/>
    <col min="5378" max="5378" width="8.140625" bestFit="1" customWidth="1"/>
    <col min="5379" max="5381" width="7.28515625" bestFit="1" customWidth="1"/>
    <col min="5382" max="5382" width="8.42578125" bestFit="1" customWidth="1"/>
    <col min="5625" max="5625" width="4.140625" bestFit="1" customWidth="1"/>
    <col min="5626" max="5626" width="20.140625" bestFit="1" customWidth="1"/>
    <col min="5627" max="5627" width="9.5703125" bestFit="1" customWidth="1"/>
    <col min="5628" max="5629" width="7" bestFit="1" customWidth="1"/>
    <col min="5630" max="5630" width="7" customWidth="1"/>
    <col min="5631" max="5631" width="7.28515625" bestFit="1" customWidth="1"/>
    <col min="5632" max="5632" width="5.28515625" bestFit="1" customWidth="1"/>
    <col min="5633" max="5633" width="5.28515625" customWidth="1"/>
    <col min="5634" max="5634" width="8.140625" bestFit="1" customWidth="1"/>
    <col min="5635" max="5637" width="7.28515625" bestFit="1" customWidth="1"/>
    <col min="5638" max="5638" width="8.42578125" bestFit="1" customWidth="1"/>
    <col min="5881" max="5881" width="4.140625" bestFit="1" customWidth="1"/>
    <col min="5882" max="5882" width="20.140625" bestFit="1" customWidth="1"/>
    <col min="5883" max="5883" width="9.5703125" bestFit="1" customWidth="1"/>
    <col min="5884" max="5885" width="7" bestFit="1" customWidth="1"/>
    <col min="5886" max="5886" width="7" customWidth="1"/>
    <col min="5887" max="5887" width="7.28515625" bestFit="1" customWidth="1"/>
    <col min="5888" max="5888" width="5.28515625" bestFit="1" customWidth="1"/>
    <col min="5889" max="5889" width="5.28515625" customWidth="1"/>
    <col min="5890" max="5890" width="8.140625" bestFit="1" customWidth="1"/>
    <col min="5891" max="5893" width="7.28515625" bestFit="1" customWidth="1"/>
    <col min="5894" max="5894" width="8.42578125" bestFit="1" customWidth="1"/>
    <col min="6137" max="6137" width="4.140625" bestFit="1" customWidth="1"/>
    <col min="6138" max="6138" width="20.140625" bestFit="1" customWidth="1"/>
    <col min="6139" max="6139" width="9.5703125" bestFit="1" customWidth="1"/>
    <col min="6140" max="6141" width="7" bestFit="1" customWidth="1"/>
    <col min="6142" max="6142" width="7" customWidth="1"/>
    <col min="6143" max="6143" width="7.28515625" bestFit="1" customWidth="1"/>
    <col min="6144" max="6144" width="5.28515625" bestFit="1" customWidth="1"/>
    <col min="6145" max="6145" width="5.28515625" customWidth="1"/>
    <col min="6146" max="6146" width="8.140625" bestFit="1" customWidth="1"/>
    <col min="6147" max="6149" width="7.28515625" bestFit="1" customWidth="1"/>
    <col min="6150" max="6150" width="8.42578125" bestFit="1" customWidth="1"/>
    <col min="6393" max="6393" width="4.140625" bestFit="1" customWidth="1"/>
    <col min="6394" max="6394" width="20.140625" bestFit="1" customWidth="1"/>
    <col min="6395" max="6395" width="9.5703125" bestFit="1" customWidth="1"/>
    <col min="6396" max="6397" width="7" bestFit="1" customWidth="1"/>
    <col min="6398" max="6398" width="7" customWidth="1"/>
    <col min="6399" max="6399" width="7.28515625" bestFit="1" customWidth="1"/>
    <col min="6400" max="6400" width="5.28515625" bestFit="1" customWidth="1"/>
    <col min="6401" max="6401" width="5.28515625" customWidth="1"/>
    <col min="6402" max="6402" width="8.140625" bestFit="1" customWidth="1"/>
    <col min="6403" max="6405" width="7.28515625" bestFit="1" customWidth="1"/>
    <col min="6406" max="6406" width="8.42578125" bestFit="1" customWidth="1"/>
    <col min="6649" max="6649" width="4.140625" bestFit="1" customWidth="1"/>
    <col min="6650" max="6650" width="20.140625" bestFit="1" customWidth="1"/>
    <col min="6651" max="6651" width="9.5703125" bestFit="1" customWidth="1"/>
    <col min="6652" max="6653" width="7" bestFit="1" customWidth="1"/>
    <col min="6654" max="6654" width="7" customWidth="1"/>
    <col min="6655" max="6655" width="7.28515625" bestFit="1" customWidth="1"/>
    <col min="6656" max="6656" width="5.28515625" bestFit="1" customWidth="1"/>
    <col min="6657" max="6657" width="5.28515625" customWidth="1"/>
    <col min="6658" max="6658" width="8.140625" bestFit="1" customWidth="1"/>
    <col min="6659" max="6661" width="7.28515625" bestFit="1" customWidth="1"/>
    <col min="6662" max="6662" width="8.42578125" bestFit="1" customWidth="1"/>
    <col min="6905" max="6905" width="4.140625" bestFit="1" customWidth="1"/>
    <col min="6906" max="6906" width="20.140625" bestFit="1" customWidth="1"/>
    <col min="6907" max="6907" width="9.5703125" bestFit="1" customWidth="1"/>
    <col min="6908" max="6909" width="7" bestFit="1" customWidth="1"/>
    <col min="6910" max="6910" width="7" customWidth="1"/>
    <col min="6911" max="6911" width="7.28515625" bestFit="1" customWidth="1"/>
    <col min="6912" max="6912" width="5.28515625" bestFit="1" customWidth="1"/>
    <col min="6913" max="6913" width="5.28515625" customWidth="1"/>
    <col min="6914" max="6914" width="8.140625" bestFit="1" customWidth="1"/>
    <col min="6915" max="6917" width="7.28515625" bestFit="1" customWidth="1"/>
    <col min="6918" max="6918" width="8.42578125" bestFit="1" customWidth="1"/>
    <col min="7161" max="7161" width="4.140625" bestFit="1" customWidth="1"/>
    <col min="7162" max="7162" width="20.140625" bestFit="1" customWidth="1"/>
    <col min="7163" max="7163" width="9.5703125" bestFit="1" customWidth="1"/>
    <col min="7164" max="7165" width="7" bestFit="1" customWidth="1"/>
    <col min="7166" max="7166" width="7" customWidth="1"/>
    <col min="7167" max="7167" width="7.28515625" bestFit="1" customWidth="1"/>
    <col min="7168" max="7168" width="5.28515625" bestFit="1" customWidth="1"/>
    <col min="7169" max="7169" width="5.28515625" customWidth="1"/>
    <col min="7170" max="7170" width="8.140625" bestFit="1" customWidth="1"/>
    <col min="7171" max="7173" width="7.28515625" bestFit="1" customWidth="1"/>
    <col min="7174" max="7174" width="8.42578125" bestFit="1" customWidth="1"/>
    <col min="7417" max="7417" width="4.140625" bestFit="1" customWidth="1"/>
    <col min="7418" max="7418" width="20.140625" bestFit="1" customWidth="1"/>
    <col min="7419" max="7419" width="9.5703125" bestFit="1" customWidth="1"/>
    <col min="7420" max="7421" width="7" bestFit="1" customWidth="1"/>
    <col min="7422" max="7422" width="7" customWidth="1"/>
    <col min="7423" max="7423" width="7.28515625" bestFit="1" customWidth="1"/>
    <col min="7424" max="7424" width="5.28515625" bestFit="1" customWidth="1"/>
    <col min="7425" max="7425" width="5.28515625" customWidth="1"/>
    <col min="7426" max="7426" width="8.140625" bestFit="1" customWidth="1"/>
    <col min="7427" max="7429" width="7.28515625" bestFit="1" customWidth="1"/>
    <col min="7430" max="7430" width="8.42578125" bestFit="1" customWidth="1"/>
    <col min="7673" max="7673" width="4.140625" bestFit="1" customWidth="1"/>
    <col min="7674" max="7674" width="20.140625" bestFit="1" customWidth="1"/>
    <col min="7675" max="7675" width="9.5703125" bestFit="1" customWidth="1"/>
    <col min="7676" max="7677" width="7" bestFit="1" customWidth="1"/>
    <col min="7678" max="7678" width="7" customWidth="1"/>
    <col min="7679" max="7679" width="7.28515625" bestFit="1" customWidth="1"/>
    <col min="7680" max="7680" width="5.28515625" bestFit="1" customWidth="1"/>
    <col min="7681" max="7681" width="5.28515625" customWidth="1"/>
    <col min="7682" max="7682" width="8.140625" bestFit="1" customWidth="1"/>
    <col min="7683" max="7685" width="7.28515625" bestFit="1" customWidth="1"/>
    <col min="7686" max="7686" width="8.42578125" bestFit="1" customWidth="1"/>
    <col min="7929" max="7929" width="4.140625" bestFit="1" customWidth="1"/>
    <col min="7930" max="7930" width="20.140625" bestFit="1" customWidth="1"/>
    <col min="7931" max="7931" width="9.5703125" bestFit="1" customWidth="1"/>
    <col min="7932" max="7933" width="7" bestFit="1" customWidth="1"/>
    <col min="7934" max="7934" width="7" customWidth="1"/>
    <col min="7935" max="7935" width="7.28515625" bestFit="1" customWidth="1"/>
    <col min="7936" max="7936" width="5.28515625" bestFit="1" customWidth="1"/>
    <col min="7937" max="7937" width="5.28515625" customWidth="1"/>
    <col min="7938" max="7938" width="8.140625" bestFit="1" customWidth="1"/>
    <col min="7939" max="7941" width="7.28515625" bestFit="1" customWidth="1"/>
    <col min="7942" max="7942" width="8.42578125" bestFit="1" customWidth="1"/>
    <col min="8185" max="8185" width="4.140625" bestFit="1" customWidth="1"/>
    <col min="8186" max="8186" width="20.140625" bestFit="1" customWidth="1"/>
    <col min="8187" max="8187" width="9.5703125" bestFit="1" customWidth="1"/>
    <col min="8188" max="8189" width="7" bestFit="1" customWidth="1"/>
    <col min="8190" max="8190" width="7" customWidth="1"/>
    <col min="8191" max="8191" width="7.28515625" bestFit="1" customWidth="1"/>
    <col min="8192" max="8192" width="5.28515625" bestFit="1" customWidth="1"/>
    <col min="8193" max="8193" width="5.28515625" customWidth="1"/>
    <col min="8194" max="8194" width="8.140625" bestFit="1" customWidth="1"/>
    <col min="8195" max="8197" width="7.28515625" bestFit="1" customWidth="1"/>
    <col min="8198" max="8198" width="8.42578125" bestFit="1" customWidth="1"/>
    <col min="8441" max="8441" width="4.140625" bestFit="1" customWidth="1"/>
    <col min="8442" max="8442" width="20.140625" bestFit="1" customWidth="1"/>
    <col min="8443" max="8443" width="9.5703125" bestFit="1" customWidth="1"/>
    <col min="8444" max="8445" width="7" bestFit="1" customWidth="1"/>
    <col min="8446" max="8446" width="7" customWidth="1"/>
    <col min="8447" max="8447" width="7.28515625" bestFit="1" customWidth="1"/>
    <col min="8448" max="8448" width="5.28515625" bestFit="1" customWidth="1"/>
    <col min="8449" max="8449" width="5.28515625" customWidth="1"/>
    <col min="8450" max="8450" width="8.140625" bestFit="1" customWidth="1"/>
    <col min="8451" max="8453" width="7.28515625" bestFit="1" customWidth="1"/>
    <col min="8454" max="8454" width="8.42578125" bestFit="1" customWidth="1"/>
    <col min="8697" max="8697" width="4.140625" bestFit="1" customWidth="1"/>
    <col min="8698" max="8698" width="20.140625" bestFit="1" customWidth="1"/>
    <col min="8699" max="8699" width="9.5703125" bestFit="1" customWidth="1"/>
    <col min="8700" max="8701" width="7" bestFit="1" customWidth="1"/>
    <col min="8702" max="8702" width="7" customWidth="1"/>
    <col min="8703" max="8703" width="7.28515625" bestFit="1" customWidth="1"/>
    <col min="8704" max="8704" width="5.28515625" bestFit="1" customWidth="1"/>
    <col min="8705" max="8705" width="5.28515625" customWidth="1"/>
    <col min="8706" max="8706" width="8.140625" bestFit="1" customWidth="1"/>
    <col min="8707" max="8709" width="7.28515625" bestFit="1" customWidth="1"/>
    <col min="8710" max="8710" width="8.42578125" bestFit="1" customWidth="1"/>
    <col min="8953" max="8953" width="4.140625" bestFit="1" customWidth="1"/>
    <col min="8954" max="8954" width="20.140625" bestFit="1" customWidth="1"/>
    <col min="8955" max="8955" width="9.5703125" bestFit="1" customWidth="1"/>
    <col min="8956" max="8957" width="7" bestFit="1" customWidth="1"/>
    <col min="8958" max="8958" width="7" customWidth="1"/>
    <col min="8959" max="8959" width="7.28515625" bestFit="1" customWidth="1"/>
    <col min="8960" max="8960" width="5.28515625" bestFit="1" customWidth="1"/>
    <col min="8961" max="8961" width="5.28515625" customWidth="1"/>
    <col min="8962" max="8962" width="8.140625" bestFit="1" customWidth="1"/>
    <col min="8963" max="8965" width="7.28515625" bestFit="1" customWidth="1"/>
    <col min="8966" max="8966" width="8.42578125" bestFit="1" customWidth="1"/>
    <col min="9209" max="9209" width="4.140625" bestFit="1" customWidth="1"/>
    <col min="9210" max="9210" width="20.140625" bestFit="1" customWidth="1"/>
    <col min="9211" max="9211" width="9.5703125" bestFit="1" customWidth="1"/>
    <col min="9212" max="9213" width="7" bestFit="1" customWidth="1"/>
    <col min="9214" max="9214" width="7" customWidth="1"/>
    <col min="9215" max="9215" width="7.28515625" bestFit="1" customWidth="1"/>
    <col min="9216" max="9216" width="5.28515625" bestFit="1" customWidth="1"/>
    <col min="9217" max="9217" width="5.28515625" customWidth="1"/>
    <col min="9218" max="9218" width="8.140625" bestFit="1" customWidth="1"/>
    <col min="9219" max="9221" width="7.28515625" bestFit="1" customWidth="1"/>
    <col min="9222" max="9222" width="8.42578125" bestFit="1" customWidth="1"/>
    <col min="9465" max="9465" width="4.140625" bestFit="1" customWidth="1"/>
    <col min="9466" max="9466" width="20.140625" bestFit="1" customWidth="1"/>
    <col min="9467" max="9467" width="9.5703125" bestFit="1" customWidth="1"/>
    <col min="9468" max="9469" width="7" bestFit="1" customWidth="1"/>
    <col min="9470" max="9470" width="7" customWidth="1"/>
    <col min="9471" max="9471" width="7.28515625" bestFit="1" customWidth="1"/>
    <col min="9472" max="9472" width="5.28515625" bestFit="1" customWidth="1"/>
    <col min="9473" max="9473" width="5.28515625" customWidth="1"/>
    <col min="9474" max="9474" width="8.140625" bestFit="1" customWidth="1"/>
    <col min="9475" max="9477" width="7.28515625" bestFit="1" customWidth="1"/>
    <col min="9478" max="9478" width="8.42578125" bestFit="1" customWidth="1"/>
    <col min="9721" max="9721" width="4.140625" bestFit="1" customWidth="1"/>
    <col min="9722" max="9722" width="20.140625" bestFit="1" customWidth="1"/>
    <col min="9723" max="9723" width="9.5703125" bestFit="1" customWidth="1"/>
    <col min="9724" max="9725" width="7" bestFit="1" customWidth="1"/>
    <col min="9726" max="9726" width="7" customWidth="1"/>
    <col min="9727" max="9727" width="7.28515625" bestFit="1" customWidth="1"/>
    <col min="9728" max="9728" width="5.28515625" bestFit="1" customWidth="1"/>
    <col min="9729" max="9729" width="5.28515625" customWidth="1"/>
    <col min="9730" max="9730" width="8.140625" bestFit="1" customWidth="1"/>
    <col min="9731" max="9733" width="7.28515625" bestFit="1" customWidth="1"/>
    <col min="9734" max="9734" width="8.42578125" bestFit="1" customWidth="1"/>
    <col min="9977" max="9977" width="4.140625" bestFit="1" customWidth="1"/>
    <col min="9978" max="9978" width="20.140625" bestFit="1" customWidth="1"/>
    <col min="9979" max="9979" width="9.5703125" bestFit="1" customWidth="1"/>
    <col min="9980" max="9981" width="7" bestFit="1" customWidth="1"/>
    <col min="9982" max="9982" width="7" customWidth="1"/>
    <col min="9983" max="9983" width="7.28515625" bestFit="1" customWidth="1"/>
    <col min="9984" max="9984" width="5.28515625" bestFit="1" customWidth="1"/>
    <col min="9985" max="9985" width="5.28515625" customWidth="1"/>
    <col min="9986" max="9986" width="8.140625" bestFit="1" customWidth="1"/>
    <col min="9987" max="9989" width="7.28515625" bestFit="1" customWidth="1"/>
    <col min="9990" max="9990" width="8.42578125" bestFit="1" customWidth="1"/>
    <col min="10233" max="10233" width="4.140625" bestFit="1" customWidth="1"/>
    <col min="10234" max="10234" width="20.140625" bestFit="1" customWidth="1"/>
    <col min="10235" max="10235" width="9.5703125" bestFit="1" customWidth="1"/>
    <col min="10236" max="10237" width="7" bestFit="1" customWidth="1"/>
    <col min="10238" max="10238" width="7" customWidth="1"/>
    <col min="10239" max="10239" width="7.28515625" bestFit="1" customWidth="1"/>
    <col min="10240" max="10240" width="5.28515625" bestFit="1" customWidth="1"/>
    <col min="10241" max="10241" width="5.28515625" customWidth="1"/>
    <col min="10242" max="10242" width="8.140625" bestFit="1" customWidth="1"/>
    <col min="10243" max="10245" width="7.28515625" bestFit="1" customWidth="1"/>
    <col min="10246" max="10246" width="8.42578125" bestFit="1" customWidth="1"/>
    <col min="10489" max="10489" width="4.140625" bestFit="1" customWidth="1"/>
    <col min="10490" max="10490" width="20.140625" bestFit="1" customWidth="1"/>
    <col min="10491" max="10491" width="9.5703125" bestFit="1" customWidth="1"/>
    <col min="10492" max="10493" width="7" bestFit="1" customWidth="1"/>
    <col min="10494" max="10494" width="7" customWidth="1"/>
    <col min="10495" max="10495" width="7.28515625" bestFit="1" customWidth="1"/>
    <col min="10496" max="10496" width="5.28515625" bestFit="1" customWidth="1"/>
    <col min="10497" max="10497" width="5.28515625" customWidth="1"/>
    <col min="10498" max="10498" width="8.140625" bestFit="1" customWidth="1"/>
    <col min="10499" max="10501" width="7.28515625" bestFit="1" customWidth="1"/>
    <col min="10502" max="10502" width="8.42578125" bestFit="1" customWidth="1"/>
    <col min="10745" max="10745" width="4.140625" bestFit="1" customWidth="1"/>
    <col min="10746" max="10746" width="20.140625" bestFit="1" customWidth="1"/>
    <col min="10747" max="10747" width="9.5703125" bestFit="1" customWidth="1"/>
    <col min="10748" max="10749" width="7" bestFit="1" customWidth="1"/>
    <col min="10750" max="10750" width="7" customWidth="1"/>
    <col min="10751" max="10751" width="7.28515625" bestFit="1" customWidth="1"/>
    <col min="10752" max="10752" width="5.28515625" bestFit="1" customWidth="1"/>
    <col min="10753" max="10753" width="5.28515625" customWidth="1"/>
    <col min="10754" max="10754" width="8.140625" bestFit="1" customWidth="1"/>
    <col min="10755" max="10757" width="7.28515625" bestFit="1" customWidth="1"/>
    <col min="10758" max="10758" width="8.42578125" bestFit="1" customWidth="1"/>
    <col min="11001" max="11001" width="4.140625" bestFit="1" customWidth="1"/>
    <col min="11002" max="11002" width="20.140625" bestFit="1" customWidth="1"/>
    <col min="11003" max="11003" width="9.5703125" bestFit="1" customWidth="1"/>
    <col min="11004" max="11005" width="7" bestFit="1" customWidth="1"/>
    <col min="11006" max="11006" width="7" customWidth="1"/>
    <col min="11007" max="11007" width="7.28515625" bestFit="1" customWidth="1"/>
    <col min="11008" max="11008" width="5.28515625" bestFit="1" customWidth="1"/>
    <col min="11009" max="11009" width="5.28515625" customWidth="1"/>
    <col min="11010" max="11010" width="8.140625" bestFit="1" customWidth="1"/>
    <col min="11011" max="11013" width="7.28515625" bestFit="1" customWidth="1"/>
    <col min="11014" max="11014" width="8.42578125" bestFit="1" customWidth="1"/>
    <col min="11257" max="11257" width="4.140625" bestFit="1" customWidth="1"/>
    <col min="11258" max="11258" width="20.140625" bestFit="1" customWidth="1"/>
    <col min="11259" max="11259" width="9.5703125" bestFit="1" customWidth="1"/>
    <col min="11260" max="11261" width="7" bestFit="1" customWidth="1"/>
    <col min="11262" max="11262" width="7" customWidth="1"/>
    <col min="11263" max="11263" width="7.28515625" bestFit="1" customWidth="1"/>
    <col min="11264" max="11264" width="5.28515625" bestFit="1" customWidth="1"/>
    <col min="11265" max="11265" width="5.28515625" customWidth="1"/>
    <col min="11266" max="11266" width="8.140625" bestFit="1" customWidth="1"/>
    <col min="11267" max="11269" width="7.28515625" bestFit="1" customWidth="1"/>
    <col min="11270" max="11270" width="8.42578125" bestFit="1" customWidth="1"/>
    <col min="11513" max="11513" width="4.140625" bestFit="1" customWidth="1"/>
    <col min="11514" max="11514" width="20.140625" bestFit="1" customWidth="1"/>
    <col min="11515" max="11515" width="9.5703125" bestFit="1" customWidth="1"/>
    <col min="11516" max="11517" width="7" bestFit="1" customWidth="1"/>
    <col min="11518" max="11518" width="7" customWidth="1"/>
    <col min="11519" max="11519" width="7.28515625" bestFit="1" customWidth="1"/>
    <col min="11520" max="11520" width="5.28515625" bestFit="1" customWidth="1"/>
    <col min="11521" max="11521" width="5.28515625" customWidth="1"/>
    <col min="11522" max="11522" width="8.140625" bestFit="1" customWidth="1"/>
    <col min="11523" max="11525" width="7.28515625" bestFit="1" customWidth="1"/>
    <col min="11526" max="11526" width="8.42578125" bestFit="1" customWidth="1"/>
    <col min="11769" max="11769" width="4.140625" bestFit="1" customWidth="1"/>
    <col min="11770" max="11770" width="20.140625" bestFit="1" customWidth="1"/>
    <col min="11771" max="11771" width="9.5703125" bestFit="1" customWidth="1"/>
    <col min="11772" max="11773" width="7" bestFit="1" customWidth="1"/>
    <col min="11774" max="11774" width="7" customWidth="1"/>
    <col min="11775" max="11775" width="7.28515625" bestFit="1" customWidth="1"/>
    <col min="11776" max="11776" width="5.28515625" bestFit="1" customWidth="1"/>
    <col min="11777" max="11777" width="5.28515625" customWidth="1"/>
    <col min="11778" max="11778" width="8.140625" bestFit="1" customWidth="1"/>
    <col min="11779" max="11781" width="7.28515625" bestFit="1" customWidth="1"/>
    <col min="11782" max="11782" width="8.42578125" bestFit="1" customWidth="1"/>
    <col min="12025" max="12025" width="4.140625" bestFit="1" customWidth="1"/>
    <col min="12026" max="12026" width="20.140625" bestFit="1" customWidth="1"/>
    <col min="12027" max="12027" width="9.5703125" bestFit="1" customWidth="1"/>
    <col min="12028" max="12029" width="7" bestFit="1" customWidth="1"/>
    <col min="12030" max="12030" width="7" customWidth="1"/>
    <col min="12031" max="12031" width="7.28515625" bestFit="1" customWidth="1"/>
    <col min="12032" max="12032" width="5.28515625" bestFit="1" customWidth="1"/>
    <col min="12033" max="12033" width="5.28515625" customWidth="1"/>
    <col min="12034" max="12034" width="8.140625" bestFit="1" customWidth="1"/>
    <col min="12035" max="12037" width="7.28515625" bestFit="1" customWidth="1"/>
    <col min="12038" max="12038" width="8.42578125" bestFit="1" customWidth="1"/>
    <col min="12281" max="12281" width="4.140625" bestFit="1" customWidth="1"/>
    <col min="12282" max="12282" width="20.140625" bestFit="1" customWidth="1"/>
    <col min="12283" max="12283" width="9.5703125" bestFit="1" customWidth="1"/>
    <col min="12284" max="12285" width="7" bestFit="1" customWidth="1"/>
    <col min="12286" max="12286" width="7" customWidth="1"/>
    <col min="12287" max="12287" width="7.28515625" bestFit="1" customWidth="1"/>
    <col min="12288" max="12288" width="5.28515625" bestFit="1" customWidth="1"/>
    <col min="12289" max="12289" width="5.28515625" customWidth="1"/>
    <col min="12290" max="12290" width="8.140625" bestFit="1" customWidth="1"/>
    <col min="12291" max="12293" width="7.28515625" bestFit="1" customWidth="1"/>
    <col min="12294" max="12294" width="8.42578125" bestFit="1" customWidth="1"/>
    <col min="12537" max="12537" width="4.140625" bestFit="1" customWidth="1"/>
    <col min="12538" max="12538" width="20.140625" bestFit="1" customWidth="1"/>
    <col min="12539" max="12539" width="9.5703125" bestFit="1" customWidth="1"/>
    <col min="12540" max="12541" width="7" bestFit="1" customWidth="1"/>
    <col min="12542" max="12542" width="7" customWidth="1"/>
    <col min="12543" max="12543" width="7.28515625" bestFit="1" customWidth="1"/>
    <col min="12544" max="12544" width="5.28515625" bestFit="1" customWidth="1"/>
    <col min="12545" max="12545" width="5.28515625" customWidth="1"/>
    <col min="12546" max="12546" width="8.140625" bestFit="1" customWidth="1"/>
    <col min="12547" max="12549" width="7.28515625" bestFit="1" customWidth="1"/>
    <col min="12550" max="12550" width="8.42578125" bestFit="1" customWidth="1"/>
    <col min="12793" max="12793" width="4.140625" bestFit="1" customWidth="1"/>
    <col min="12794" max="12794" width="20.140625" bestFit="1" customWidth="1"/>
    <col min="12795" max="12795" width="9.5703125" bestFit="1" customWidth="1"/>
    <col min="12796" max="12797" width="7" bestFit="1" customWidth="1"/>
    <col min="12798" max="12798" width="7" customWidth="1"/>
    <col min="12799" max="12799" width="7.28515625" bestFit="1" customWidth="1"/>
    <col min="12800" max="12800" width="5.28515625" bestFit="1" customWidth="1"/>
    <col min="12801" max="12801" width="5.28515625" customWidth="1"/>
    <col min="12802" max="12802" width="8.140625" bestFit="1" customWidth="1"/>
    <col min="12803" max="12805" width="7.28515625" bestFit="1" customWidth="1"/>
    <col min="12806" max="12806" width="8.42578125" bestFit="1" customWidth="1"/>
    <col min="13049" max="13049" width="4.140625" bestFit="1" customWidth="1"/>
    <col min="13050" max="13050" width="20.140625" bestFit="1" customWidth="1"/>
    <col min="13051" max="13051" width="9.5703125" bestFit="1" customWidth="1"/>
    <col min="13052" max="13053" width="7" bestFit="1" customWidth="1"/>
    <col min="13054" max="13054" width="7" customWidth="1"/>
    <col min="13055" max="13055" width="7.28515625" bestFit="1" customWidth="1"/>
    <col min="13056" max="13056" width="5.28515625" bestFit="1" customWidth="1"/>
    <col min="13057" max="13057" width="5.28515625" customWidth="1"/>
    <col min="13058" max="13058" width="8.140625" bestFit="1" customWidth="1"/>
    <col min="13059" max="13061" width="7.28515625" bestFit="1" customWidth="1"/>
    <col min="13062" max="13062" width="8.42578125" bestFit="1" customWidth="1"/>
    <col min="13305" max="13305" width="4.140625" bestFit="1" customWidth="1"/>
    <col min="13306" max="13306" width="20.140625" bestFit="1" customWidth="1"/>
    <col min="13307" max="13307" width="9.5703125" bestFit="1" customWidth="1"/>
    <col min="13308" max="13309" width="7" bestFit="1" customWidth="1"/>
    <col min="13310" max="13310" width="7" customWidth="1"/>
    <col min="13311" max="13311" width="7.28515625" bestFit="1" customWidth="1"/>
    <col min="13312" max="13312" width="5.28515625" bestFit="1" customWidth="1"/>
    <col min="13313" max="13313" width="5.28515625" customWidth="1"/>
    <col min="13314" max="13314" width="8.140625" bestFit="1" customWidth="1"/>
    <col min="13315" max="13317" width="7.28515625" bestFit="1" customWidth="1"/>
    <col min="13318" max="13318" width="8.42578125" bestFit="1" customWidth="1"/>
    <col min="13561" max="13561" width="4.140625" bestFit="1" customWidth="1"/>
    <col min="13562" max="13562" width="20.140625" bestFit="1" customWidth="1"/>
    <col min="13563" max="13563" width="9.5703125" bestFit="1" customWidth="1"/>
    <col min="13564" max="13565" width="7" bestFit="1" customWidth="1"/>
    <col min="13566" max="13566" width="7" customWidth="1"/>
    <col min="13567" max="13567" width="7.28515625" bestFit="1" customWidth="1"/>
    <col min="13568" max="13568" width="5.28515625" bestFit="1" customWidth="1"/>
    <col min="13569" max="13569" width="5.28515625" customWidth="1"/>
    <col min="13570" max="13570" width="8.140625" bestFit="1" customWidth="1"/>
    <col min="13571" max="13573" width="7.28515625" bestFit="1" customWidth="1"/>
    <col min="13574" max="13574" width="8.42578125" bestFit="1" customWidth="1"/>
    <col min="13817" max="13817" width="4.140625" bestFit="1" customWidth="1"/>
    <col min="13818" max="13818" width="20.140625" bestFit="1" customWidth="1"/>
    <col min="13819" max="13819" width="9.5703125" bestFit="1" customWidth="1"/>
    <col min="13820" max="13821" width="7" bestFit="1" customWidth="1"/>
    <col min="13822" max="13822" width="7" customWidth="1"/>
    <col min="13823" max="13823" width="7.28515625" bestFit="1" customWidth="1"/>
    <col min="13824" max="13824" width="5.28515625" bestFit="1" customWidth="1"/>
    <col min="13825" max="13825" width="5.28515625" customWidth="1"/>
    <col min="13826" max="13826" width="8.140625" bestFit="1" customWidth="1"/>
    <col min="13827" max="13829" width="7.28515625" bestFit="1" customWidth="1"/>
    <col min="13830" max="13830" width="8.42578125" bestFit="1" customWidth="1"/>
    <col min="14073" max="14073" width="4.140625" bestFit="1" customWidth="1"/>
    <col min="14074" max="14074" width="20.140625" bestFit="1" customWidth="1"/>
    <col min="14075" max="14075" width="9.5703125" bestFit="1" customWidth="1"/>
    <col min="14076" max="14077" width="7" bestFit="1" customWidth="1"/>
    <col min="14078" max="14078" width="7" customWidth="1"/>
    <col min="14079" max="14079" width="7.28515625" bestFit="1" customWidth="1"/>
    <col min="14080" max="14080" width="5.28515625" bestFit="1" customWidth="1"/>
    <col min="14081" max="14081" width="5.28515625" customWidth="1"/>
    <col min="14082" max="14082" width="8.140625" bestFit="1" customWidth="1"/>
    <col min="14083" max="14085" width="7.28515625" bestFit="1" customWidth="1"/>
    <col min="14086" max="14086" width="8.42578125" bestFit="1" customWidth="1"/>
    <col min="14329" max="14329" width="4.140625" bestFit="1" customWidth="1"/>
    <col min="14330" max="14330" width="20.140625" bestFit="1" customWidth="1"/>
    <col min="14331" max="14331" width="9.5703125" bestFit="1" customWidth="1"/>
    <col min="14332" max="14333" width="7" bestFit="1" customWidth="1"/>
    <col min="14334" max="14334" width="7" customWidth="1"/>
    <col min="14335" max="14335" width="7.28515625" bestFit="1" customWidth="1"/>
    <col min="14336" max="14336" width="5.28515625" bestFit="1" customWidth="1"/>
    <col min="14337" max="14337" width="5.28515625" customWidth="1"/>
    <col min="14338" max="14338" width="8.140625" bestFit="1" customWidth="1"/>
    <col min="14339" max="14341" width="7.28515625" bestFit="1" customWidth="1"/>
    <col min="14342" max="14342" width="8.42578125" bestFit="1" customWidth="1"/>
    <col min="14585" max="14585" width="4.140625" bestFit="1" customWidth="1"/>
    <col min="14586" max="14586" width="20.140625" bestFit="1" customWidth="1"/>
    <col min="14587" max="14587" width="9.5703125" bestFit="1" customWidth="1"/>
    <col min="14588" max="14589" width="7" bestFit="1" customWidth="1"/>
    <col min="14590" max="14590" width="7" customWidth="1"/>
    <col min="14591" max="14591" width="7.28515625" bestFit="1" customWidth="1"/>
    <col min="14592" max="14592" width="5.28515625" bestFit="1" customWidth="1"/>
    <col min="14593" max="14593" width="5.28515625" customWidth="1"/>
    <col min="14594" max="14594" width="8.140625" bestFit="1" customWidth="1"/>
    <col min="14595" max="14597" width="7.28515625" bestFit="1" customWidth="1"/>
    <col min="14598" max="14598" width="8.42578125" bestFit="1" customWidth="1"/>
    <col min="14841" max="14841" width="4.140625" bestFit="1" customWidth="1"/>
    <col min="14842" max="14842" width="20.140625" bestFit="1" customWidth="1"/>
    <col min="14843" max="14843" width="9.5703125" bestFit="1" customWidth="1"/>
    <col min="14844" max="14845" width="7" bestFit="1" customWidth="1"/>
    <col min="14846" max="14846" width="7" customWidth="1"/>
    <col min="14847" max="14847" width="7.28515625" bestFit="1" customWidth="1"/>
    <col min="14848" max="14848" width="5.28515625" bestFit="1" customWidth="1"/>
    <col min="14849" max="14849" width="5.28515625" customWidth="1"/>
    <col min="14850" max="14850" width="8.140625" bestFit="1" customWidth="1"/>
    <col min="14851" max="14853" width="7.28515625" bestFit="1" customWidth="1"/>
    <col min="14854" max="14854" width="8.42578125" bestFit="1" customWidth="1"/>
    <col min="15097" max="15097" width="4.140625" bestFit="1" customWidth="1"/>
    <col min="15098" max="15098" width="20.140625" bestFit="1" customWidth="1"/>
    <col min="15099" max="15099" width="9.5703125" bestFit="1" customWidth="1"/>
    <col min="15100" max="15101" width="7" bestFit="1" customWidth="1"/>
    <col min="15102" max="15102" width="7" customWidth="1"/>
    <col min="15103" max="15103" width="7.28515625" bestFit="1" customWidth="1"/>
    <col min="15104" max="15104" width="5.28515625" bestFit="1" customWidth="1"/>
    <col min="15105" max="15105" width="5.28515625" customWidth="1"/>
    <col min="15106" max="15106" width="8.140625" bestFit="1" customWidth="1"/>
    <col min="15107" max="15109" width="7.28515625" bestFit="1" customWidth="1"/>
    <col min="15110" max="15110" width="8.42578125" bestFit="1" customWidth="1"/>
    <col min="15353" max="15353" width="4.140625" bestFit="1" customWidth="1"/>
    <col min="15354" max="15354" width="20.140625" bestFit="1" customWidth="1"/>
    <col min="15355" max="15355" width="9.5703125" bestFit="1" customWidth="1"/>
    <col min="15356" max="15357" width="7" bestFit="1" customWidth="1"/>
    <col min="15358" max="15358" width="7" customWidth="1"/>
    <col min="15359" max="15359" width="7.28515625" bestFit="1" customWidth="1"/>
    <col min="15360" max="15360" width="5.28515625" bestFit="1" customWidth="1"/>
    <col min="15361" max="15361" width="5.28515625" customWidth="1"/>
    <col min="15362" max="15362" width="8.140625" bestFit="1" customWidth="1"/>
    <col min="15363" max="15365" width="7.28515625" bestFit="1" customWidth="1"/>
    <col min="15366" max="15366" width="8.42578125" bestFit="1" customWidth="1"/>
    <col min="15609" max="15609" width="4.140625" bestFit="1" customWidth="1"/>
    <col min="15610" max="15610" width="20.140625" bestFit="1" customWidth="1"/>
    <col min="15611" max="15611" width="9.5703125" bestFit="1" customWidth="1"/>
    <col min="15612" max="15613" width="7" bestFit="1" customWidth="1"/>
    <col min="15614" max="15614" width="7" customWidth="1"/>
    <col min="15615" max="15615" width="7.28515625" bestFit="1" customWidth="1"/>
    <col min="15616" max="15616" width="5.28515625" bestFit="1" customWidth="1"/>
    <col min="15617" max="15617" width="5.28515625" customWidth="1"/>
    <col min="15618" max="15618" width="8.140625" bestFit="1" customWidth="1"/>
    <col min="15619" max="15621" width="7.28515625" bestFit="1" customWidth="1"/>
    <col min="15622" max="15622" width="8.42578125" bestFit="1" customWidth="1"/>
    <col min="15865" max="15865" width="4.140625" bestFit="1" customWidth="1"/>
    <col min="15866" max="15866" width="20.140625" bestFit="1" customWidth="1"/>
    <col min="15867" max="15867" width="9.5703125" bestFit="1" customWidth="1"/>
    <col min="15868" max="15869" width="7" bestFit="1" customWidth="1"/>
    <col min="15870" max="15870" width="7" customWidth="1"/>
    <col min="15871" max="15871" width="7.28515625" bestFit="1" customWidth="1"/>
    <col min="15872" max="15872" width="5.28515625" bestFit="1" customWidth="1"/>
    <col min="15873" max="15873" width="5.28515625" customWidth="1"/>
    <col min="15874" max="15874" width="8.140625" bestFit="1" customWidth="1"/>
    <col min="15875" max="15877" width="7.28515625" bestFit="1" customWidth="1"/>
    <col min="15878" max="15878" width="8.42578125" bestFit="1" customWidth="1"/>
    <col min="16121" max="16121" width="4.140625" bestFit="1" customWidth="1"/>
    <col min="16122" max="16122" width="20.140625" bestFit="1" customWidth="1"/>
    <col min="16123" max="16123" width="9.5703125" bestFit="1" customWidth="1"/>
    <col min="16124" max="16125" width="7" bestFit="1" customWidth="1"/>
    <col min="16126" max="16126" width="7" customWidth="1"/>
    <col min="16127" max="16127" width="7.28515625" bestFit="1" customWidth="1"/>
    <col min="16128" max="16128" width="5.28515625" bestFit="1" customWidth="1"/>
    <col min="16129" max="16129" width="5.28515625" customWidth="1"/>
    <col min="16130" max="16130" width="8.140625" bestFit="1" customWidth="1"/>
    <col min="16131" max="16133" width="7.28515625" bestFit="1" customWidth="1"/>
    <col min="16134" max="16134" width="8.42578125" bestFit="1" customWidth="1"/>
  </cols>
  <sheetData>
    <row r="1" spans="1:28" ht="0.75" customHeight="1" x14ac:dyDescent="0.35">
      <c r="C1" s="441">
        <v>6</v>
      </c>
    </row>
    <row r="2" spans="1:28" ht="30.75" customHeight="1" thickBot="1" x14ac:dyDescent="0.35">
      <c r="A2" s="723" t="s">
        <v>355</v>
      </c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724"/>
      <c r="Q2" s="724"/>
      <c r="R2" s="724"/>
      <c r="S2" s="724"/>
      <c r="T2" s="724"/>
      <c r="U2" s="724"/>
      <c r="V2" s="724"/>
      <c r="W2" s="724"/>
      <c r="X2" s="724"/>
      <c r="Y2" s="724"/>
      <c r="Z2" s="724"/>
      <c r="AA2" s="724"/>
    </row>
    <row r="3" spans="1:28" ht="21.75" thickBot="1" x14ac:dyDescent="0.4">
      <c r="A3" s="713"/>
      <c r="B3" s="713"/>
      <c r="C3" s="713"/>
      <c r="D3" s="713"/>
      <c r="E3" s="713"/>
      <c r="F3" s="713"/>
      <c r="G3" s="713"/>
      <c r="H3" s="713"/>
      <c r="I3" s="713"/>
      <c r="J3" s="713"/>
      <c r="P3" s="10"/>
      <c r="Q3" s="714" t="s">
        <v>36</v>
      </c>
      <c r="R3" s="715"/>
      <c r="S3" s="715"/>
      <c r="T3" s="715"/>
      <c r="U3" s="715"/>
      <c r="V3" s="715"/>
      <c r="W3" s="715"/>
      <c r="X3" s="715"/>
      <c r="Y3" s="716"/>
      <c r="AA3" s="37"/>
    </row>
    <row r="4" spans="1:28" ht="15.75" thickBot="1" x14ac:dyDescent="0.25">
      <c r="A4" s="61"/>
      <c r="B4" s="454" t="s">
        <v>0</v>
      </c>
      <c r="C4" s="440"/>
      <c r="D4" s="505"/>
      <c r="E4" s="502" t="s">
        <v>12</v>
      </c>
      <c r="F4" s="91" t="s">
        <v>13</v>
      </c>
      <c r="G4" s="16" t="s">
        <v>6</v>
      </c>
      <c r="H4" s="653" t="s">
        <v>48</v>
      </c>
      <c r="I4" s="95" t="s">
        <v>49</v>
      </c>
      <c r="J4" s="453" t="s">
        <v>14</v>
      </c>
      <c r="K4" s="449" t="s">
        <v>9</v>
      </c>
      <c r="L4" s="445">
        <v>1</v>
      </c>
      <c r="M4" s="78">
        <v>2</v>
      </c>
      <c r="N4" s="78">
        <v>3</v>
      </c>
      <c r="O4" s="79">
        <v>4</v>
      </c>
      <c r="P4" s="74"/>
      <c r="Q4" s="53" t="s">
        <v>27</v>
      </c>
      <c r="R4" s="54" t="s">
        <v>37</v>
      </c>
      <c r="S4" s="53" t="s">
        <v>29</v>
      </c>
      <c r="T4" s="54" t="s">
        <v>30</v>
      </c>
      <c r="U4" s="439" t="s">
        <v>31</v>
      </c>
      <c r="V4" s="167" t="s">
        <v>32</v>
      </c>
      <c r="W4" s="53" t="s">
        <v>33</v>
      </c>
      <c r="X4" s="54" t="s">
        <v>34</v>
      </c>
      <c r="Y4" s="55" t="s">
        <v>35</v>
      </c>
      <c r="Z4" s="40" t="s">
        <v>38</v>
      </c>
      <c r="AA4" s="41" t="s">
        <v>39</v>
      </c>
    </row>
    <row r="5" spans="1:28" ht="18.75" x14ac:dyDescent="0.3">
      <c r="A5" s="456">
        <v>1</v>
      </c>
      <c r="B5" s="455" t="s">
        <v>354</v>
      </c>
      <c r="C5" s="452" t="s">
        <v>353</v>
      </c>
      <c r="D5" s="506" t="s">
        <v>308</v>
      </c>
      <c r="E5" s="503">
        <f>+(10+Z5-AA5)</f>
        <v>16</v>
      </c>
      <c r="F5" s="643">
        <f>+(L5+M5+N5+O5)</f>
        <v>18.5</v>
      </c>
      <c r="G5" s="658">
        <f>+(H5+I5)</f>
        <v>7.5</v>
      </c>
      <c r="H5" s="654">
        <v>7.5</v>
      </c>
      <c r="I5" s="650"/>
      <c r="J5" s="647"/>
      <c r="K5" s="450">
        <f>+(E5+F5+G5*2+J5*3)/7</f>
        <v>7.0714285714285712</v>
      </c>
      <c r="L5" s="446">
        <v>5</v>
      </c>
      <c r="M5" s="443">
        <v>3.5</v>
      </c>
      <c r="N5" s="443">
        <v>5</v>
      </c>
      <c r="O5" s="512">
        <v>5</v>
      </c>
      <c r="P5" s="627" t="s">
        <v>356</v>
      </c>
      <c r="Q5" s="514">
        <v>2</v>
      </c>
      <c r="R5" s="515"/>
      <c r="S5" s="515">
        <v>2</v>
      </c>
      <c r="T5" s="515">
        <v>2</v>
      </c>
      <c r="U5" s="388"/>
      <c r="V5" s="388"/>
      <c r="W5" s="388"/>
      <c r="X5" s="388"/>
      <c r="Y5" s="389"/>
      <c r="Z5" s="516">
        <f t="shared" ref="Z5:Z31" si="0">+(Q5+R5+S5+T5+U5+V5+W5+X5+Y5)</f>
        <v>6</v>
      </c>
      <c r="AA5" s="43"/>
      <c r="AB5" s="631">
        <v>1</v>
      </c>
    </row>
    <row r="6" spans="1:28" ht="18.75" x14ac:dyDescent="0.3">
      <c r="A6" s="457">
        <v>2</v>
      </c>
      <c r="B6" s="103" t="s">
        <v>352</v>
      </c>
      <c r="C6" s="442" t="s">
        <v>351</v>
      </c>
      <c r="D6" s="507" t="s">
        <v>305</v>
      </c>
      <c r="E6" s="503">
        <f t="shared" ref="E6:E31" si="1">+(10+Z6-AA6)</f>
        <v>10</v>
      </c>
      <c r="F6" s="644">
        <f t="shared" ref="F6:F31" si="2">+(L6+M6+N6+O6)</f>
        <v>12.5</v>
      </c>
      <c r="G6" s="658">
        <f t="shared" ref="G6:G31" si="3">+(H6+I6)</f>
        <v>2.5</v>
      </c>
      <c r="H6" s="655">
        <v>2.5</v>
      </c>
      <c r="I6" s="651"/>
      <c r="J6" s="648"/>
      <c r="K6" s="450">
        <f t="shared" ref="K6:K31" si="4">+(E6+F6+G6*2+J6*3)/7</f>
        <v>3.9285714285714284</v>
      </c>
      <c r="L6" s="446">
        <v>3.5</v>
      </c>
      <c r="M6" s="443">
        <v>3.5</v>
      </c>
      <c r="N6" s="443">
        <v>2</v>
      </c>
      <c r="O6" s="512">
        <v>3.5</v>
      </c>
      <c r="P6" s="628" t="s">
        <v>357</v>
      </c>
      <c r="Q6" s="517"/>
      <c r="R6" s="518"/>
      <c r="S6" s="518"/>
      <c r="T6" s="518"/>
      <c r="U6" s="519"/>
      <c r="V6" s="519"/>
      <c r="W6" s="390"/>
      <c r="X6" s="520"/>
      <c r="Y6" s="521"/>
      <c r="Z6" s="516">
        <f t="shared" si="0"/>
        <v>0</v>
      </c>
      <c r="AA6" s="43"/>
      <c r="AB6" s="631">
        <v>2</v>
      </c>
    </row>
    <row r="7" spans="1:28" ht="18.75" x14ac:dyDescent="0.3">
      <c r="A7" s="457">
        <v>3</v>
      </c>
      <c r="B7" s="432" t="s">
        <v>74</v>
      </c>
      <c r="C7" s="442" t="s">
        <v>309</v>
      </c>
      <c r="D7" s="508" t="s">
        <v>308</v>
      </c>
      <c r="E7" s="503">
        <f t="shared" si="1"/>
        <v>10</v>
      </c>
      <c r="F7" s="644">
        <f t="shared" si="2"/>
        <v>14</v>
      </c>
      <c r="G7" s="658">
        <f t="shared" si="3"/>
        <v>4.5</v>
      </c>
      <c r="H7" s="655">
        <v>4.5</v>
      </c>
      <c r="I7" s="651"/>
      <c r="J7" s="648"/>
      <c r="K7" s="450">
        <f t="shared" si="4"/>
        <v>4.7142857142857144</v>
      </c>
      <c r="L7" s="446">
        <v>2.5</v>
      </c>
      <c r="M7" s="443">
        <v>2.5</v>
      </c>
      <c r="N7" s="443">
        <v>4</v>
      </c>
      <c r="O7" s="512">
        <v>5</v>
      </c>
      <c r="P7" s="629" t="s">
        <v>74</v>
      </c>
      <c r="Q7" s="517"/>
      <c r="R7" s="518"/>
      <c r="S7" s="518"/>
      <c r="T7" s="518"/>
      <c r="U7" s="519"/>
      <c r="V7" s="519"/>
      <c r="W7" s="390"/>
      <c r="X7" s="520"/>
      <c r="Y7" s="521"/>
      <c r="Z7" s="516">
        <f t="shared" si="0"/>
        <v>0</v>
      </c>
      <c r="AA7" s="43"/>
      <c r="AB7" s="631">
        <v>3</v>
      </c>
    </row>
    <row r="8" spans="1:28" ht="18.75" x14ac:dyDescent="0.3">
      <c r="A8" s="457">
        <v>4</v>
      </c>
      <c r="B8" s="432" t="s">
        <v>310</v>
      </c>
      <c r="C8" s="442" t="s">
        <v>311</v>
      </c>
      <c r="D8" s="507" t="s">
        <v>307</v>
      </c>
      <c r="E8" s="503">
        <f t="shared" si="1"/>
        <v>14</v>
      </c>
      <c r="F8" s="644">
        <f t="shared" si="2"/>
        <v>17.5</v>
      </c>
      <c r="G8" s="658">
        <f t="shared" si="3"/>
        <v>3.5</v>
      </c>
      <c r="H8" s="655">
        <v>3.5</v>
      </c>
      <c r="I8" s="651"/>
      <c r="J8" s="648"/>
      <c r="K8" s="450">
        <f t="shared" si="4"/>
        <v>5.5</v>
      </c>
      <c r="L8" s="446">
        <v>4</v>
      </c>
      <c r="M8" s="443">
        <v>5</v>
      </c>
      <c r="N8" s="443">
        <v>3.5</v>
      </c>
      <c r="O8" s="512">
        <v>5</v>
      </c>
      <c r="P8" s="629" t="s">
        <v>310</v>
      </c>
      <c r="Q8" s="517"/>
      <c r="R8" s="518">
        <v>2</v>
      </c>
      <c r="S8" s="518"/>
      <c r="T8" s="518">
        <v>2</v>
      </c>
      <c r="U8" s="519"/>
      <c r="V8" s="519"/>
      <c r="W8" s="390"/>
      <c r="X8" s="520"/>
      <c r="Y8" s="521"/>
      <c r="Z8" s="516">
        <f t="shared" si="0"/>
        <v>4</v>
      </c>
      <c r="AA8" s="43"/>
      <c r="AB8" s="631">
        <v>4</v>
      </c>
    </row>
    <row r="9" spans="1:28" ht="18.75" x14ac:dyDescent="0.3">
      <c r="A9" s="457">
        <v>5</v>
      </c>
      <c r="B9" s="432" t="s">
        <v>312</v>
      </c>
      <c r="C9" s="442" t="s">
        <v>313</v>
      </c>
      <c r="D9" s="507" t="s">
        <v>307</v>
      </c>
      <c r="E9" s="503">
        <f t="shared" si="1"/>
        <v>14</v>
      </c>
      <c r="F9" s="644">
        <f t="shared" si="2"/>
        <v>13</v>
      </c>
      <c r="G9" s="658">
        <f t="shared" si="3"/>
        <v>11</v>
      </c>
      <c r="H9" s="655">
        <v>11</v>
      </c>
      <c r="I9" s="651"/>
      <c r="J9" s="648"/>
      <c r="K9" s="450">
        <f t="shared" si="4"/>
        <v>7</v>
      </c>
      <c r="L9" s="446">
        <v>2.5</v>
      </c>
      <c r="M9" s="443">
        <v>2</v>
      </c>
      <c r="N9" s="443">
        <v>3.5</v>
      </c>
      <c r="O9" s="512">
        <v>5</v>
      </c>
      <c r="P9" s="629" t="s">
        <v>312</v>
      </c>
      <c r="Q9" s="517"/>
      <c r="R9" s="518">
        <v>2</v>
      </c>
      <c r="S9" s="518"/>
      <c r="T9" s="518">
        <v>2</v>
      </c>
      <c r="U9" s="519"/>
      <c r="V9" s="519"/>
      <c r="W9" s="390"/>
      <c r="X9" s="520"/>
      <c r="Y9" s="521"/>
      <c r="Z9" s="516">
        <f t="shared" si="0"/>
        <v>4</v>
      </c>
      <c r="AA9" s="43"/>
      <c r="AB9" s="631">
        <v>5</v>
      </c>
    </row>
    <row r="10" spans="1:28" ht="18.75" x14ac:dyDescent="0.3">
      <c r="A10" s="457">
        <v>6</v>
      </c>
      <c r="B10" s="432" t="s">
        <v>314</v>
      </c>
      <c r="C10" s="442" t="s">
        <v>315</v>
      </c>
      <c r="D10" s="509" t="s">
        <v>306</v>
      </c>
      <c r="E10" s="503">
        <f t="shared" si="1"/>
        <v>14</v>
      </c>
      <c r="F10" s="644">
        <f t="shared" si="2"/>
        <v>18.5</v>
      </c>
      <c r="G10" s="658">
        <f t="shared" si="3"/>
        <v>7</v>
      </c>
      <c r="H10" s="655">
        <v>7</v>
      </c>
      <c r="I10" s="651"/>
      <c r="J10" s="648"/>
      <c r="K10" s="450">
        <f t="shared" si="4"/>
        <v>6.6428571428571432</v>
      </c>
      <c r="L10" s="446">
        <v>5</v>
      </c>
      <c r="M10" s="443">
        <v>3.5</v>
      </c>
      <c r="N10" s="443">
        <v>5</v>
      </c>
      <c r="O10" s="512">
        <v>5</v>
      </c>
      <c r="P10" s="629" t="s">
        <v>314</v>
      </c>
      <c r="Q10" s="517"/>
      <c r="R10" s="518">
        <v>2</v>
      </c>
      <c r="S10" s="518"/>
      <c r="T10" s="518">
        <v>2</v>
      </c>
      <c r="U10" s="519"/>
      <c r="V10" s="519"/>
      <c r="W10" s="390"/>
      <c r="X10" s="520"/>
      <c r="Y10" s="521"/>
      <c r="Z10" s="516">
        <f t="shared" si="0"/>
        <v>4</v>
      </c>
      <c r="AA10" s="43"/>
      <c r="AB10" s="631">
        <v>6</v>
      </c>
    </row>
    <row r="11" spans="1:28" ht="18.75" x14ac:dyDescent="0.3">
      <c r="A11" s="457">
        <v>7</v>
      </c>
      <c r="B11" s="432" t="s">
        <v>317</v>
      </c>
      <c r="C11" s="442" t="s">
        <v>318</v>
      </c>
      <c r="D11" s="509" t="s">
        <v>306</v>
      </c>
      <c r="E11" s="503">
        <f t="shared" si="1"/>
        <v>12</v>
      </c>
      <c r="F11" s="644">
        <f t="shared" si="2"/>
        <v>20</v>
      </c>
      <c r="G11" s="658">
        <f t="shared" si="3"/>
        <v>11</v>
      </c>
      <c r="H11" s="655">
        <v>11</v>
      </c>
      <c r="I11" s="651"/>
      <c r="J11" s="648"/>
      <c r="K11" s="451">
        <f t="shared" si="4"/>
        <v>7.7142857142857144</v>
      </c>
      <c r="L11" s="446">
        <v>5</v>
      </c>
      <c r="M11" s="443">
        <v>5</v>
      </c>
      <c r="N11" s="443">
        <v>5</v>
      </c>
      <c r="O11" s="512">
        <v>5</v>
      </c>
      <c r="P11" s="629" t="s">
        <v>317</v>
      </c>
      <c r="Q11" s="517"/>
      <c r="R11" s="518"/>
      <c r="S11" s="518"/>
      <c r="T11" s="688">
        <v>2</v>
      </c>
      <c r="U11" s="519"/>
      <c r="V11" s="519"/>
      <c r="W11" s="390"/>
      <c r="X11" s="520"/>
      <c r="Y11" s="521"/>
      <c r="Z11" s="516">
        <f t="shared" si="0"/>
        <v>2</v>
      </c>
      <c r="AA11" s="43"/>
      <c r="AB11" s="631">
        <v>7</v>
      </c>
    </row>
    <row r="12" spans="1:28" ht="18.75" x14ac:dyDescent="0.3">
      <c r="A12" s="457">
        <v>8</v>
      </c>
      <c r="B12" s="432" t="s">
        <v>319</v>
      </c>
      <c r="C12" s="442" t="s">
        <v>320</v>
      </c>
      <c r="D12" s="507" t="s">
        <v>307</v>
      </c>
      <c r="E12" s="503">
        <f t="shared" si="1"/>
        <v>12</v>
      </c>
      <c r="F12" s="644">
        <f t="shared" si="2"/>
        <v>14.5</v>
      </c>
      <c r="G12" s="658">
        <f t="shared" si="3"/>
        <v>3</v>
      </c>
      <c r="H12" s="655">
        <v>3</v>
      </c>
      <c r="I12" s="651"/>
      <c r="J12" s="648"/>
      <c r="K12" s="450">
        <f t="shared" si="4"/>
        <v>4.6428571428571432</v>
      </c>
      <c r="L12" s="446">
        <v>5</v>
      </c>
      <c r="M12" s="443">
        <v>4</v>
      </c>
      <c r="N12" s="443">
        <v>2</v>
      </c>
      <c r="O12" s="512">
        <v>3.5</v>
      </c>
      <c r="P12" s="629" t="s">
        <v>319</v>
      </c>
      <c r="Q12" s="517"/>
      <c r="R12" s="518"/>
      <c r="S12" s="518"/>
      <c r="T12" s="518">
        <v>2</v>
      </c>
      <c r="U12" s="519"/>
      <c r="V12" s="519"/>
      <c r="W12" s="390"/>
      <c r="X12" s="520"/>
      <c r="Y12" s="521"/>
      <c r="Z12" s="516">
        <f t="shared" si="0"/>
        <v>2</v>
      </c>
      <c r="AA12" s="43"/>
      <c r="AB12" s="631">
        <v>8</v>
      </c>
    </row>
    <row r="13" spans="1:28" ht="18.75" x14ac:dyDescent="0.3">
      <c r="A13" s="457">
        <v>9</v>
      </c>
      <c r="B13" s="432" t="s">
        <v>321</v>
      </c>
      <c r="C13" s="442" t="s">
        <v>50</v>
      </c>
      <c r="D13" s="507" t="s">
        <v>316</v>
      </c>
      <c r="E13" s="503">
        <f t="shared" si="1"/>
        <v>10</v>
      </c>
      <c r="F13" s="644">
        <f t="shared" si="2"/>
        <v>20</v>
      </c>
      <c r="G13" s="658">
        <f t="shared" si="3"/>
        <v>7</v>
      </c>
      <c r="H13" s="655">
        <v>7</v>
      </c>
      <c r="I13" s="651"/>
      <c r="J13" s="648"/>
      <c r="K13" s="450">
        <f t="shared" si="4"/>
        <v>6.2857142857142856</v>
      </c>
      <c r="L13" s="447">
        <v>5</v>
      </c>
      <c r="M13" s="443">
        <v>5</v>
      </c>
      <c r="N13" s="443">
        <v>5</v>
      </c>
      <c r="O13" s="512">
        <v>5</v>
      </c>
      <c r="P13" s="629" t="s">
        <v>321</v>
      </c>
      <c r="Q13" s="517"/>
      <c r="R13" s="518"/>
      <c r="S13" s="518"/>
      <c r="T13" s="518"/>
      <c r="U13" s="519"/>
      <c r="V13" s="519"/>
      <c r="W13" s="390"/>
      <c r="X13" s="520"/>
      <c r="Y13" s="521"/>
      <c r="Z13" s="516">
        <f t="shared" si="0"/>
        <v>0</v>
      </c>
      <c r="AA13" s="43"/>
      <c r="AB13" s="631">
        <v>9</v>
      </c>
    </row>
    <row r="14" spans="1:28" ht="18.75" x14ac:dyDescent="0.3">
      <c r="A14" s="457">
        <v>10</v>
      </c>
      <c r="B14" s="432" t="s">
        <v>322</v>
      </c>
      <c r="C14" s="442" t="s">
        <v>323</v>
      </c>
      <c r="D14" s="508" t="s">
        <v>308</v>
      </c>
      <c r="E14" s="503">
        <f t="shared" si="1"/>
        <v>10</v>
      </c>
      <c r="F14" s="644">
        <f t="shared" si="2"/>
        <v>14.5</v>
      </c>
      <c r="G14" s="659">
        <f t="shared" si="3"/>
        <v>0</v>
      </c>
      <c r="H14" s="656"/>
      <c r="I14" s="651"/>
      <c r="J14" s="648"/>
      <c r="K14" s="450">
        <f t="shared" si="4"/>
        <v>3.5</v>
      </c>
      <c r="L14" s="446">
        <v>4</v>
      </c>
      <c r="M14" s="443">
        <v>2</v>
      </c>
      <c r="N14" s="443">
        <v>3.5</v>
      </c>
      <c r="O14" s="512">
        <v>5</v>
      </c>
      <c r="P14" s="629" t="s">
        <v>322</v>
      </c>
      <c r="Q14" s="517"/>
      <c r="R14" s="518"/>
      <c r="S14" s="518"/>
      <c r="T14" s="518"/>
      <c r="U14" s="519"/>
      <c r="V14" s="519"/>
      <c r="W14" s="390"/>
      <c r="X14" s="520"/>
      <c r="Y14" s="521"/>
      <c r="Z14" s="516">
        <f t="shared" si="0"/>
        <v>0</v>
      </c>
      <c r="AA14" s="43"/>
      <c r="AB14" s="631">
        <v>10</v>
      </c>
    </row>
    <row r="15" spans="1:28" ht="18.75" x14ac:dyDescent="0.3">
      <c r="A15" s="457">
        <v>11</v>
      </c>
      <c r="B15" s="432" t="s">
        <v>324</v>
      </c>
      <c r="C15" s="442" t="s">
        <v>325</v>
      </c>
      <c r="D15" s="507" t="s">
        <v>307</v>
      </c>
      <c r="E15" s="503">
        <f t="shared" si="1"/>
        <v>14</v>
      </c>
      <c r="F15" s="644">
        <f t="shared" si="2"/>
        <v>20</v>
      </c>
      <c r="G15" s="658">
        <f t="shared" si="3"/>
        <v>4</v>
      </c>
      <c r="H15" s="655">
        <v>4</v>
      </c>
      <c r="I15" s="651"/>
      <c r="J15" s="648"/>
      <c r="K15" s="450">
        <f t="shared" si="4"/>
        <v>6</v>
      </c>
      <c r="L15" s="446">
        <v>5</v>
      </c>
      <c r="M15" s="443">
        <v>5</v>
      </c>
      <c r="N15" s="443">
        <v>5</v>
      </c>
      <c r="O15" s="512">
        <v>5</v>
      </c>
      <c r="P15" s="629" t="s">
        <v>324</v>
      </c>
      <c r="Q15" s="517"/>
      <c r="R15" s="518">
        <v>2</v>
      </c>
      <c r="S15" s="518">
        <v>2</v>
      </c>
      <c r="T15" s="518"/>
      <c r="U15" s="519"/>
      <c r="V15" s="519"/>
      <c r="W15" s="390"/>
      <c r="X15" s="520"/>
      <c r="Y15" s="521"/>
      <c r="Z15" s="516">
        <f t="shared" si="0"/>
        <v>4</v>
      </c>
      <c r="AA15" s="43"/>
      <c r="AB15" s="631">
        <v>11</v>
      </c>
    </row>
    <row r="16" spans="1:28" ht="18.75" x14ac:dyDescent="0.3">
      <c r="A16" s="457">
        <v>12</v>
      </c>
      <c r="B16" s="432" t="s">
        <v>69</v>
      </c>
      <c r="C16" s="442" t="s">
        <v>70</v>
      </c>
      <c r="D16" s="508" t="s">
        <v>308</v>
      </c>
      <c r="E16" s="503">
        <f t="shared" si="1"/>
        <v>16</v>
      </c>
      <c r="F16" s="644">
        <f t="shared" si="2"/>
        <v>15.5</v>
      </c>
      <c r="G16" s="658">
        <f t="shared" si="3"/>
        <v>4</v>
      </c>
      <c r="H16" s="655">
        <v>4</v>
      </c>
      <c r="I16" s="651"/>
      <c r="J16" s="648"/>
      <c r="K16" s="450">
        <f t="shared" si="4"/>
        <v>5.6428571428571432</v>
      </c>
      <c r="L16" s="446">
        <v>3.5</v>
      </c>
      <c r="M16" s="443">
        <v>3.5</v>
      </c>
      <c r="N16" s="443">
        <v>3.5</v>
      </c>
      <c r="O16" s="512">
        <v>5</v>
      </c>
      <c r="P16" s="629" t="s">
        <v>69</v>
      </c>
      <c r="Q16" s="517"/>
      <c r="R16" s="518">
        <v>2</v>
      </c>
      <c r="S16" s="518">
        <v>2</v>
      </c>
      <c r="T16" s="518">
        <v>2</v>
      </c>
      <c r="U16" s="519"/>
      <c r="V16" s="519"/>
      <c r="W16" s="390"/>
      <c r="X16" s="520"/>
      <c r="Y16" s="521"/>
      <c r="Z16" s="516">
        <f>+(Q16+R16+S16+T16+U16+V16+W16+X16+Y16)</f>
        <v>6</v>
      </c>
      <c r="AA16" s="43"/>
      <c r="AB16" s="631">
        <v>12</v>
      </c>
    </row>
    <row r="17" spans="1:28" ht="18.75" x14ac:dyDescent="0.3">
      <c r="A17" s="457">
        <v>13</v>
      </c>
      <c r="B17" s="432" t="s">
        <v>326</v>
      </c>
      <c r="C17" s="442" t="s">
        <v>327</v>
      </c>
      <c r="D17" s="508" t="s">
        <v>308</v>
      </c>
      <c r="E17" s="503">
        <f t="shared" si="1"/>
        <v>14</v>
      </c>
      <c r="F17" s="644">
        <f t="shared" si="2"/>
        <v>17.5</v>
      </c>
      <c r="G17" s="658">
        <f t="shared" si="3"/>
        <v>2.5</v>
      </c>
      <c r="H17" s="655">
        <v>2.5</v>
      </c>
      <c r="I17" s="651"/>
      <c r="J17" s="648"/>
      <c r="K17" s="450">
        <f t="shared" si="4"/>
        <v>5.2142857142857144</v>
      </c>
      <c r="L17" s="446">
        <v>5</v>
      </c>
      <c r="M17" s="443">
        <v>5</v>
      </c>
      <c r="N17" s="443">
        <v>2.5</v>
      </c>
      <c r="O17" s="512">
        <v>5</v>
      </c>
      <c r="P17" s="629" t="s">
        <v>326</v>
      </c>
      <c r="Q17" s="517">
        <v>2</v>
      </c>
      <c r="R17" s="518"/>
      <c r="S17" s="518">
        <v>2</v>
      </c>
      <c r="T17" s="518"/>
      <c r="U17" s="519"/>
      <c r="V17" s="519"/>
      <c r="W17" s="390"/>
      <c r="X17" s="520"/>
      <c r="Y17" s="521"/>
      <c r="Z17" s="516">
        <f t="shared" si="0"/>
        <v>4</v>
      </c>
      <c r="AA17" s="43"/>
      <c r="AB17" s="631">
        <v>13</v>
      </c>
    </row>
    <row r="18" spans="1:28" ht="18.75" x14ac:dyDescent="0.3">
      <c r="A18" s="457">
        <v>14</v>
      </c>
      <c r="B18" s="432" t="s">
        <v>328</v>
      </c>
      <c r="C18" s="442" t="s">
        <v>329</v>
      </c>
      <c r="D18" s="508" t="s">
        <v>308</v>
      </c>
      <c r="E18" s="503">
        <f t="shared" si="1"/>
        <v>14</v>
      </c>
      <c r="F18" s="644">
        <f t="shared" si="2"/>
        <v>18.5</v>
      </c>
      <c r="G18" s="658">
        <f t="shared" si="3"/>
        <v>8.5</v>
      </c>
      <c r="H18" s="655">
        <v>8.5</v>
      </c>
      <c r="I18" s="651"/>
      <c r="J18" s="648"/>
      <c r="K18" s="450">
        <f t="shared" si="4"/>
        <v>7.0714285714285712</v>
      </c>
      <c r="L18" s="446">
        <v>5</v>
      </c>
      <c r="M18" s="443">
        <v>5</v>
      </c>
      <c r="N18" s="443">
        <v>3.5</v>
      </c>
      <c r="O18" s="512">
        <v>5</v>
      </c>
      <c r="P18" s="629" t="s">
        <v>328</v>
      </c>
      <c r="Q18" s="517"/>
      <c r="R18" s="518">
        <v>2</v>
      </c>
      <c r="S18" s="518">
        <v>2</v>
      </c>
      <c r="T18" s="518"/>
      <c r="U18" s="519"/>
      <c r="V18" s="519"/>
      <c r="W18" s="390"/>
      <c r="X18" s="520"/>
      <c r="Y18" s="521"/>
      <c r="Z18" s="516">
        <f t="shared" si="0"/>
        <v>4</v>
      </c>
      <c r="AA18" s="43"/>
      <c r="AB18" s="631">
        <v>14</v>
      </c>
    </row>
    <row r="19" spans="1:28" ht="18.75" x14ac:dyDescent="0.3">
      <c r="A19" s="457">
        <v>15</v>
      </c>
      <c r="B19" s="432" t="s">
        <v>330</v>
      </c>
      <c r="C19" s="442" t="s">
        <v>3</v>
      </c>
      <c r="D19" s="508" t="s">
        <v>308</v>
      </c>
      <c r="E19" s="503">
        <f t="shared" si="1"/>
        <v>12</v>
      </c>
      <c r="F19" s="644">
        <f t="shared" si="2"/>
        <v>13</v>
      </c>
      <c r="G19" s="658">
        <f t="shared" si="3"/>
        <v>7.5</v>
      </c>
      <c r="H19" s="655">
        <v>7.5</v>
      </c>
      <c r="I19" s="651"/>
      <c r="J19" s="648"/>
      <c r="K19" s="450">
        <f t="shared" si="4"/>
        <v>5.7142857142857144</v>
      </c>
      <c r="L19" s="446">
        <v>5</v>
      </c>
      <c r="M19" s="443">
        <v>2</v>
      </c>
      <c r="N19" s="443">
        <v>2</v>
      </c>
      <c r="O19" s="512">
        <v>4</v>
      </c>
      <c r="P19" s="629" t="s">
        <v>330</v>
      </c>
      <c r="Q19" s="517"/>
      <c r="R19" s="518"/>
      <c r="S19" s="518">
        <v>2</v>
      </c>
      <c r="T19" s="518"/>
      <c r="U19" s="519"/>
      <c r="V19" s="519"/>
      <c r="W19" s="390"/>
      <c r="X19" s="520"/>
      <c r="Y19" s="521"/>
      <c r="Z19" s="516">
        <f t="shared" si="0"/>
        <v>2</v>
      </c>
      <c r="AA19" s="43"/>
      <c r="AB19" s="631">
        <v>15</v>
      </c>
    </row>
    <row r="20" spans="1:28" ht="18.75" x14ac:dyDescent="0.3">
      <c r="A20" s="457">
        <v>16</v>
      </c>
      <c r="B20" s="432" t="s">
        <v>61</v>
      </c>
      <c r="C20" s="442" t="s">
        <v>62</v>
      </c>
      <c r="D20" s="508" t="s">
        <v>308</v>
      </c>
      <c r="E20" s="503">
        <f t="shared" si="1"/>
        <v>12</v>
      </c>
      <c r="F20" s="644">
        <f t="shared" si="2"/>
        <v>20</v>
      </c>
      <c r="G20" s="658">
        <f t="shared" si="3"/>
        <v>8.5</v>
      </c>
      <c r="H20" s="655">
        <v>8.5</v>
      </c>
      <c r="I20" s="651"/>
      <c r="J20" s="648"/>
      <c r="K20" s="450">
        <f t="shared" si="4"/>
        <v>7</v>
      </c>
      <c r="L20" s="446">
        <v>5</v>
      </c>
      <c r="M20" s="443">
        <v>5</v>
      </c>
      <c r="N20" s="443">
        <v>5</v>
      </c>
      <c r="O20" s="512">
        <v>5</v>
      </c>
      <c r="P20" s="629" t="s">
        <v>61</v>
      </c>
      <c r="Q20" s="517"/>
      <c r="R20" s="518"/>
      <c r="S20" s="518">
        <v>2</v>
      </c>
      <c r="T20" s="518"/>
      <c r="U20" s="519"/>
      <c r="V20" s="519"/>
      <c r="W20" s="390"/>
      <c r="X20" s="520"/>
      <c r="Y20" s="521"/>
      <c r="Z20" s="516">
        <f t="shared" si="0"/>
        <v>2</v>
      </c>
      <c r="AA20" s="43"/>
      <c r="AB20" s="631">
        <v>16</v>
      </c>
    </row>
    <row r="21" spans="1:28" ht="18.75" x14ac:dyDescent="0.3">
      <c r="A21" s="457">
        <v>18</v>
      </c>
      <c r="B21" s="432" t="s">
        <v>331</v>
      </c>
      <c r="C21" s="442" t="s">
        <v>332</v>
      </c>
      <c r="D21" s="508" t="s">
        <v>308</v>
      </c>
      <c r="E21" s="503">
        <f t="shared" si="1"/>
        <v>12</v>
      </c>
      <c r="F21" s="644">
        <f t="shared" si="2"/>
        <v>14</v>
      </c>
      <c r="G21" s="658">
        <f t="shared" si="3"/>
        <v>2.5</v>
      </c>
      <c r="H21" s="655">
        <v>2.5</v>
      </c>
      <c r="I21" s="651"/>
      <c r="J21" s="648"/>
      <c r="K21" s="450">
        <f t="shared" si="4"/>
        <v>4.4285714285714288</v>
      </c>
      <c r="L21" s="446">
        <v>5</v>
      </c>
      <c r="M21" s="443">
        <v>2</v>
      </c>
      <c r="N21" s="443">
        <v>2</v>
      </c>
      <c r="O21" s="512">
        <v>5</v>
      </c>
      <c r="P21" s="629" t="s">
        <v>331</v>
      </c>
      <c r="Q21" s="517"/>
      <c r="R21" s="518"/>
      <c r="S21" s="518">
        <v>2</v>
      </c>
      <c r="T21" s="518"/>
      <c r="U21" s="519"/>
      <c r="V21" s="519"/>
      <c r="W21" s="390"/>
      <c r="X21" s="520"/>
      <c r="Y21" s="521"/>
      <c r="Z21" s="516">
        <f t="shared" si="0"/>
        <v>2</v>
      </c>
      <c r="AA21" s="43"/>
      <c r="AB21" s="631">
        <v>17</v>
      </c>
    </row>
    <row r="22" spans="1:28" ht="18.75" x14ac:dyDescent="0.3">
      <c r="A22" s="457">
        <v>19</v>
      </c>
      <c r="B22" s="432" t="s">
        <v>333</v>
      </c>
      <c r="C22" s="442" t="s">
        <v>334</v>
      </c>
      <c r="D22" s="508" t="s">
        <v>308</v>
      </c>
      <c r="E22" s="503">
        <f t="shared" si="1"/>
        <v>14</v>
      </c>
      <c r="F22" s="644">
        <f t="shared" si="2"/>
        <v>12</v>
      </c>
      <c r="G22" s="658">
        <f t="shared" si="3"/>
        <v>0.5</v>
      </c>
      <c r="H22" s="655">
        <v>0.5</v>
      </c>
      <c r="I22" s="651"/>
      <c r="J22" s="648"/>
      <c r="K22" s="450">
        <f t="shared" si="4"/>
        <v>3.8571428571428572</v>
      </c>
      <c r="L22" s="446">
        <v>3.5</v>
      </c>
      <c r="M22" s="443">
        <v>1.5</v>
      </c>
      <c r="N22" s="443">
        <v>2</v>
      </c>
      <c r="O22" s="512">
        <v>5</v>
      </c>
      <c r="P22" s="629" t="s">
        <v>333</v>
      </c>
      <c r="Q22" s="517"/>
      <c r="R22" s="518">
        <v>2</v>
      </c>
      <c r="S22" s="518"/>
      <c r="T22" s="518">
        <v>2</v>
      </c>
      <c r="U22" s="519"/>
      <c r="V22" s="519"/>
      <c r="W22" s="390"/>
      <c r="X22" s="520"/>
      <c r="Y22" s="521"/>
      <c r="Z22" s="516">
        <f t="shared" si="0"/>
        <v>4</v>
      </c>
      <c r="AA22" s="43"/>
      <c r="AB22" s="631">
        <v>18</v>
      </c>
    </row>
    <row r="23" spans="1:28" ht="18.75" x14ac:dyDescent="0.3">
      <c r="A23" s="457">
        <v>20</v>
      </c>
      <c r="B23" s="432" t="s">
        <v>335</v>
      </c>
      <c r="C23" s="442" t="s">
        <v>336</v>
      </c>
      <c r="D23" s="508" t="s">
        <v>308</v>
      </c>
      <c r="E23" s="503">
        <f t="shared" si="1"/>
        <v>12</v>
      </c>
      <c r="F23" s="644">
        <f t="shared" si="2"/>
        <v>18.5</v>
      </c>
      <c r="G23" s="659">
        <f t="shared" si="3"/>
        <v>0</v>
      </c>
      <c r="H23" s="656"/>
      <c r="I23" s="651"/>
      <c r="J23" s="648"/>
      <c r="K23" s="450">
        <f t="shared" si="4"/>
        <v>4.3571428571428568</v>
      </c>
      <c r="L23" s="446">
        <v>5</v>
      </c>
      <c r="M23" s="443">
        <v>5</v>
      </c>
      <c r="N23" s="443">
        <v>3.5</v>
      </c>
      <c r="O23" s="512">
        <v>5</v>
      </c>
      <c r="P23" s="629" t="s">
        <v>335</v>
      </c>
      <c r="Q23" s="517"/>
      <c r="R23" s="518"/>
      <c r="S23" s="528">
        <v>2</v>
      </c>
      <c r="T23" s="518"/>
      <c r="U23" s="519"/>
      <c r="V23" s="519"/>
      <c r="W23" s="390"/>
      <c r="X23" s="520"/>
      <c r="Y23" s="521"/>
      <c r="Z23" s="516">
        <f t="shared" si="0"/>
        <v>2</v>
      </c>
      <c r="AA23" s="43"/>
      <c r="AB23" s="631">
        <v>19</v>
      </c>
    </row>
    <row r="24" spans="1:28" ht="18.75" x14ac:dyDescent="0.3">
      <c r="A24" s="457">
        <v>21</v>
      </c>
      <c r="B24" s="432" t="s">
        <v>337</v>
      </c>
      <c r="C24" s="442" t="s">
        <v>338</v>
      </c>
      <c r="D24" s="508" t="s">
        <v>308</v>
      </c>
      <c r="E24" s="503">
        <f t="shared" si="1"/>
        <v>14</v>
      </c>
      <c r="F24" s="645">
        <f t="shared" si="2"/>
        <v>10</v>
      </c>
      <c r="G24" s="658">
        <f t="shared" si="3"/>
        <v>4.5</v>
      </c>
      <c r="H24" s="655">
        <v>4.5</v>
      </c>
      <c r="I24" s="651"/>
      <c r="J24" s="648"/>
      <c r="K24" s="450">
        <f t="shared" si="4"/>
        <v>4.7142857142857144</v>
      </c>
      <c r="L24" s="447">
        <v>5</v>
      </c>
      <c r="M24" s="444"/>
      <c r="N24" s="444"/>
      <c r="O24" s="512">
        <v>5</v>
      </c>
      <c r="P24" s="629" t="s">
        <v>337</v>
      </c>
      <c r="Q24" s="517"/>
      <c r="R24" s="518"/>
      <c r="S24" s="518">
        <v>2</v>
      </c>
      <c r="T24" s="688">
        <v>2</v>
      </c>
      <c r="U24" s="519"/>
      <c r="V24" s="519"/>
      <c r="W24" s="390"/>
      <c r="X24" s="520"/>
      <c r="Y24" s="521"/>
      <c r="Z24" s="516">
        <f t="shared" si="0"/>
        <v>4</v>
      </c>
      <c r="AA24" s="43"/>
      <c r="AB24" s="631">
        <v>20</v>
      </c>
    </row>
    <row r="25" spans="1:28" ht="18.75" x14ac:dyDescent="0.3">
      <c r="A25" s="457">
        <v>22</v>
      </c>
      <c r="B25" s="432" t="s">
        <v>339</v>
      </c>
      <c r="C25" s="442" t="s">
        <v>340</v>
      </c>
      <c r="D25" s="508" t="s">
        <v>308</v>
      </c>
      <c r="E25" s="503">
        <f t="shared" si="1"/>
        <v>12</v>
      </c>
      <c r="F25" s="644">
        <f t="shared" si="2"/>
        <v>18.5</v>
      </c>
      <c r="G25" s="658">
        <f t="shared" si="3"/>
        <v>7</v>
      </c>
      <c r="H25" s="655">
        <v>7</v>
      </c>
      <c r="I25" s="651"/>
      <c r="J25" s="648"/>
      <c r="K25" s="450">
        <f t="shared" si="4"/>
        <v>6.3571428571428568</v>
      </c>
      <c r="L25" s="446">
        <v>3.5</v>
      </c>
      <c r="M25" s="443">
        <v>5</v>
      </c>
      <c r="N25" s="443">
        <v>5</v>
      </c>
      <c r="O25" s="512">
        <v>5</v>
      </c>
      <c r="P25" s="629" t="s">
        <v>339</v>
      </c>
      <c r="Q25" s="517"/>
      <c r="R25" s="518"/>
      <c r="S25" s="518">
        <v>2</v>
      </c>
      <c r="T25" s="518"/>
      <c r="U25" s="519"/>
      <c r="V25" s="519"/>
      <c r="W25" s="390"/>
      <c r="X25" s="520"/>
      <c r="Y25" s="521"/>
      <c r="Z25" s="516">
        <f t="shared" si="0"/>
        <v>2</v>
      </c>
      <c r="AA25" s="43"/>
      <c r="AB25" s="631">
        <v>21</v>
      </c>
    </row>
    <row r="26" spans="1:28" ht="18.75" x14ac:dyDescent="0.3">
      <c r="A26" s="457">
        <v>23</v>
      </c>
      <c r="B26" s="432" t="s">
        <v>341</v>
      </c>
      <c r="C26" s="442" t="s">
        <v>342</v>
      </c>
      <c r="D26" s="508" t="s">
        <v>308</v>
      </c>
      <c r="E26" s="503">
        <f t="shared" si="1"/>
        <v>14</v>
      </c>
      <c r="F26" s="644">
        <f t="shared" si="2"/>
        <v>16</v>
      </c>
      <c r="G26" s="658">
        <f t="shared" si="3"/>
        <v>5</v>
      </c>
      <c r="H26" s="655">
        <v>5</v>
      </c>
      <c r="I26" s="651"/>
      <c r="J26" s="648"/>
      <c r="K26" s="450">
        <f t="shared" si="4"/>
        <v>5.7142857142857144</v>
      </c>
      <c r="L26" s="446">
        <v>3.5</v>
      </c>
      <c r="M26" s="443">
        <v>4</v>
      </c>
      <c r="N26" s="443">
        <v>3.5</v>
      </c>
      <c r="O26" s="512">
        <v>5</v>
      </c>
      <c r="P26" s="629" t="s">
        <v>341</v>
      </c>
      <c r="Q26" s="517"/>
      <c r="R26" s="518">
        <v>2</v>
      </c>
      <c r="S26" s="518"/>
      <c r="T26" s="518">
        <v>2</v>
      </c>
      <c r="U26" s="519"/>
      <c r="V26" s="519"/>
      <c r="W26" s="390"/>
      <c r="X26" s="520"/>
      <c r="Y26" s="521"/>
      <c r="Z26" s="516">
        <f t="shared" si="0"/>
        <v>4</v>
      </c>
      <c r="AA26" s="43"/>
      <c r="AB26" s="631">
        <v>22</v>
      </c>
    </row>
    <row r="27" spans="1:28" ht="18.75" x14ac:dyDescent="0.3">
      <c r="A27" s="457">
        <v>24</v>
      </c>
      <c r="B27" s="432" t="s">
        <v>343</v>
      </c>
      <c r="C27" s="442" t="s">
        <v>344</v>
      </c>
      <c r="D27" s="508" t="s">
        <v>308</v>
      </c>
      <c r="E27" s="503">
        <f t="shared" si="1"/>
        <v>16</v>
      </c>
      <c r="F27" s="644">
        <f t="shared" si="2"/>
        <v>15.5</v>
      </c>
      <c r="G27" s="658">
        <f t="shared" si="3"/>
        <v>5.5</v>
      </c>
      <c r="H27" s="655">
        <v>5.5</v>
      </c>
      <c r="I27" s="651"/>
      <c r="J27" s="648"/>
      <c r="K27" s="450">
        <f t="shared" si="4"/>
        <v>6.0714285714285712</v>
      </c>
      <c r="L27" s="446">
        <v>3.5</v>
      </c>
      <c r="M27" s="443">
        <v>3.5</v>
      </c>
      <c r="N27" s="443">
        <v>5</v>
      </c>
      <c r="O27" s="512">
        <v>3.5</v>
      </c>
      <c r="P27" s="629" t="s">
        <v>343</v>
      </c>
      <c r="Q27" s="517"/>
      <c r="R27" s="518">
        <v>2</v>
      </c>
      <c r="S27" s="518">
        <v>2</v>
      </c>
      <c r="T27" s="688">
        <v>2</v>
      </c>
      <c r="U27" s="519"/>
      <c r="V27" s="519"/>
      <c r="W27" s="390"/>
      <c r="X27" s="520"/>
      <c r="Y27" s="521"/>
      <c r="Z27" s="516">
        <f t="shared" si="0"/>
        <v>6</v>
      </c>
      <c r="AA27" s="43"/>
      <c r="AB27" s="631">
        <v>23</v>
      </c>
    </row>
    <row r="28" spans="1:28" ht="18.75" x14ac:dyDescent="0.3">
      <c r="A28" s="457">
        <v>25</v>
      </c>
      <c r="B28" s="432" t="s">
        <v>345</v>
      </c>
      <c r="C28" s="442" t="s">
        <v>346</v>
      </c>
      <c r="D28" s="508" t="s">
        <v>308</v>
      </c>
      <c r="E28" s="503">
        <f t="shared" si="1"/>
        <v>10</v>
      </c>
      <c r="F28" s="644">
        <f t="shared" si="2"/>
        <v>17.5</v>
      </c>
      <c r="G28" s="658">
        <f t="shared" si="3"/>
        <v>3.5</v>
      </c>
      <c r="H28" s="655">
        <v>3.5</v>
      </c>
      <c r="I28" s="651"/>
      <c r="J28" s="648"/>
      <c r="K28" s="450">
        <f t="shared" si="4"/>
        <v>4.9285714285714288</v>
      </c>
      <c r="L28" s="446">
        <v>5</v>
      </c>
      <c r="M28" s="443">
        <v>3.5</v>
      </c>
      <c r="N28" s="443">
        <v>5</v>
      </c>
      <c r="O28" s="512">
        <v>4</v>
      </c>
      <c r="P28" s="629" t="s">
        <v>345</v>
      </c>
      <c r="Q28" s="517"/>
      <c r="R28" s="518"/>
      <c r="S28" s="518"/>
      <c r="T28" s="518"/>
      <c r="U28" s="519"/>
      <c r="V28" s="519"/>
      <c r="W28" s="390"/>
      <c r="X28" s="520"/>
      <c r="Y28" s="521"/>
      <c r="Z28" s="516">
        <f t="shared" si="0"/>
        <v>0</v>
      </c>
      <c r="AA28" s="43"/>
      <c r="AB28" s="631">
        <v>24</v>
      </c>
    </row>
    <row r="29" spans="1:28" ht="18.75" x14ac:dyDescent="0.3">
      <c r="A29" s="457">
        <v>26</v>
      </c>
      <c r="B29" s="432" t="s">
        <v>347</v>
      </c>
      <c r="C29" s="442" t="s">
        <v>348</v>
      </c>
      <c r="D29" s="508" t="s">
        <v>308</v>
      </c>
      <c r="E29" s="503">
        <f t="shared" si="1"/>
        <v>14</v>
      </c>
      <c r="F29" s="644">
        <f t="shared" si="2"/>
        <v>14</v>
      </c>
      <c r="G29" s="658">
        <f t="shared" si="3"/>
        <v>3</v>
      </c>
      <c r="H29" s="655">
        <v>3</v>
      </c>
      <c r="I29" s="651"/>
      <c r="J29" s="648"/>
      <c r="K29" s="450">
        <f t="shared" si="4"/>
        <v>4.8571428571428568</v>
      </c>
      <c r="L29" s="446">
        <v>5</v>
      </c>
      <c r="M29" s="443">
        <v>2</v>
      </c>
      <c r="N29" s="443">
        <v>2</v>
      </c>
      <c r="O29" s="512">
        <v>5</v>
      </c>
      <c r="P29" s="629" t="s">
        <v>347</v>
      </c>
      <c r="Q29" s="517"/>
      <c r="R29" s="518">
        <v>2</v>
      </c>
      <c r="S29" s="518">
        <v>2</v>
      </c>
      <c r="T29" s="518"/>
      <c r="U29" s="519"/>
      <c r="V29" s="519"/>
      <c r="W29" s="390"/>
      <c r="X29" s="520"/>
      <c r="Y29" s="521"/>
      <c r="Z29" s="516">
        <f t="shared" si="0"/>
        <v>4</v>
      </c>
      <c r="AA29" s="43"/>
      <c r="AB29" s="631">
        <v>25</v>
      </c>
    </row>
    <row r="30" spans="1:28" ht="18.75" x14ac:dyDescent="0.3">
      <c r="A30" s="457">
        <v>27</v>
      </c>
      <c r="B30" s="432" t="s">
        <v>349</v>
      </c>
      <c r="C30" s="442" t="s">
        <v>350</v>
      </c>
      <c r="D30" s="508" t="s">
        <v>308</v>
      </c>
      <c r="E30" s="503">
        <f t="shared" si="1"/>
        <v>14</v>
      </c>
      <c r="F30" s="644">
        <f t="shared" si="2"/>
        <v>12.5</v>
      </c>
      <c r="G30" s="659">
        <f t="shared" si="3"/>
        <v>0</v>
      </c>
      <c r="H30" s="656"/>
      <c r="I30" s="651"/>
      <c r="J30" s="648"/>
      <c r="K30" s="450">
        <f t="shared" si="4"/>
        <v>3.7857142857142856</v>
      </c>
      <c r="L30" s="446">
        <v>5</v>
      </c>
      <c r="M30" s="443">
        <v>2</v>
      </c>
      <c r="N30" s="443">
        <v>3.5</v>
      </c>
      <c r="O30" s="512">
        <v>2</v>
      </c>
      <c r="P30" s="629" t="s">
        <v>349</v>
      </c>
      <c r="Q30" s="517">
        <v>2</v>
      </c>
      <c r="R30" s="518"/>
      <c r="S30" s="518">
        <v>2</v>
      </c>
      <c r="T30" s="518"/>
      <c r="U30" s="519"/>
      <c r="V30" s="519"/>
      <c r="W30" s="390"/>
      <c r="X30" s="520"/>
      <c r="Y30" s="521"/>
      <c r="Z30" s="516">
        <f t="shared" si="0"/>
        <v>4</v>
      </c>
      <c r="AA30" s="43"/>
      <c r="AB30" s="631">
        <v>26</v>
      </c>
    </row>
    <row r="31" spans="1:28" ht="19.5" thickBot="1" x14ac:dyDescent="0.35">
      <c r="A31" s="458">
        <v>28</v>
      </c>
      <c r="B31" s="435" t="s">
        <v>63</v>
      </c>
      <c r="C31" s="459" t="s">
        <v>41</v>
      </c>
      <c r="D31" s="510" t="s">
        <v>308</v>
      </c>
      <c r="E31" s="503">
        <f t="shared" si="1"/>
        <v>12</v>
      </c>
      <c r="F31" s="646">
        <f t="shared" si="2"/>
        <v>14.5</v>
      </c>
      <c r="G31" s="660">
        <f t="shared" si="3"/>
        <v>2</v>
      </c>
      <c r="H31" s="657">
        <v>2</v>
      </c>
      <c r="I31" s="652"/>
      <c r="J31" s="649"/>
      <c r="K31" s="460">
        <f t="shared" si="4"/>
        <v>4.3571428571428568</v>
      </c>
      <c r="L31" s="461">
        <v>4</v>
      </c>
      <c r="M31" s="462">
        <v>3.5</v>
      </c>
      <c r="N31" s="462">
        <v>5</v>
      </c>
      <c r="O31" s="513">
        <v>2</v>
      </c>
      <c r="P31" s="630" t="s">
        <v>63</v>
      </c>
      <c r="Q31" s="522"/>
      <c r="R31" s="523">
        <v>2</v>
      </c>
      <c r="S31" s="529"/>
      <c r="T31" s="529"/>
      <c r="U31" s="524"/>
      <c r="V31" s="524"/>
      <c r="W31" s="393"/>
      <c r="X31" s="525"/>
      <c r="Y31" s="526"/>
      <c r="Z31" s="527">
        <f t="shared" si="0"/>
        <v>2</v>
      </c>
      <c r="AA31" s="47"/>
      <c r="AB31" s="631">
        <v>27</v>
      </c>
    </row>
    <row r="32" spans="1:28" ht="18.75" thickBot="1" x14ac:dyDescent="0.3">
      <c r="A32" s="720" t="s">
        <v>620</v>
      </c>
      <c r="B32" s="721"/>
      <c r="C32" s="721"/>
      <c r="D32" s="722"/>
      <c r="E32" s="504">
        <f t="shared" ref="E32:O32" si="5">AVERAGE(E5:E31)</f>
        <v>12.888888888888889</v>
      </c>
      <c r="F32" s="81">
        <f t="shared" si="5"/>
        <v>15.944444444444445</v>
      </c>
      <c r="G32" s="94">
        <f t="shared" si="5"/>
        <v>4.6481481481481479</v>
      </c>
      <c r="H32" s="92">
        <f t="shared" si="5"/>
        <v>5.229166666666667</v>
      </c>
      <c r="I32" s="93" t="e">
        <f t="shared" si="5"/>
        <v>#DIV/0!</v>
      </c>
      <c r="J32" s="463" t="e">
        <f t="shared" si="5"/>
        <v>#DIV/0!</v>
      </c>
      <c r="K32" s="35">
        <f t="shared" si="5"/>
        <v>5.4470899470899461</v>
      </c>
      <c r="L32" s="448">
        <f t="shared" si="5"/>
        <v>4.3703703703703702</v>
      </c>
      <c r="M32" s="80">
        <f t="shared" si="5"/>
        <v>3.5961538461538463</v>
      </c>
      <c r="N32" s="80">
        <f t="shared" si="5"/>
        <v>3.7115384615384617</v>
      </c>
      <c r="O32" s="81">
        <f t="shared" si="5"/>
        <v>4.5370370370370372</v>
      </c>
      <c r="P32" s="717"/>
      <c r="Q32" s="718"/>
      <c r="R32" s="718"/>
      <c r="S32" s="718"/>
      <c r="T32" s="718"/>
      <c r="U32" s="718"/>
      <c r="V32" s="718"/>
      <c r="W32" s="718"/>
      <c r="X32" s="718"/>
      <c r="Y32" s="718"/>
      <c r="Z32" s="718"/>
      <c r="AA32" s="719"/>
    </row>
    <row r="36" ht="18" customHeight="1" x14ac:dyDescent="0.35"/>
  </sheetData>
  <mergeCells count="5">
    <mergeCell ref="A3:J3"/>
    <mergeCell ref="Q3:Y3"/>
    <mergeCell ref="P32:AA32"/>
    <mergeCell ref="A32:D32"/>
    <mergeCell ref="A2:AA2"/>
  </mergeCells>
  <phoneticPr fontId="17" type="noConversion"/>
  <hyperlinks>
    <hyperlink ref="Q3" r:id="rId1" display="https://meet.google.com/fix-eauc-uaf" xr:uid="{330D592E-AF24-4D68-9494-F765C890091A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7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0A8EB-81CC-4A8A-B9E2-DF54F3BC3D3C}">
  <sheetPr>
    <pageSetUpPr fitToPage="1"/>
  </sheetPr>
  <dimension ref="A1:AE64"/>
  <sheetViews>
    <sheetView topLeftCell="A3" zoomScale="98" zoomScaleNormal="98" workbookViewId="0">
      <selection activeCell="N11" sqref="N11"/>
    </sheetView>
  </sheetViews>
  <sheetFormatPr baseColWidth="10" defaultRowHeight="12.75" x14ac:dyDescent="0.2"/>
  <cols>
    <col min="1" max="1" width="3" bestFit="1" customWidth="1"/>
    <col min="2" max="2" width="20.28515625" bestFit="1" customWidth="1"/>
    <col min="3" max="3" width="10.28515625" bestFit="1" customWidth="1"/>
    <col min="4" max="4" width="7.140625" customWidth="1"/>
    <col min="5" max="5" width="6.7109375" style="9" bestFit="1" customWidth="1"/>
    <col min="6" max="6" width="6.7109375" bestFit="1" customWidth="1"/>
    <col min="7" max="7" width="7.42578125" bestFit="1" customWidth="1"/>
    <col min="8" max="8" width="7.28515625" customWidth="1"/>
    <col min="9" max="9" width="10.140625" customWidth="1"/>
    <col min="10" max="10" width="15.42578125" style="10" customWidth="1"/>
    <col min="11" max="11" width="2.85546875" style="20" bestFit="1" customWidth="1"/>
    <col min="12" max="12" width="3.28515625" bestFit="1" customWidth="1"/>
    <col min="13" max="19" width="2.85546875" bestFit="1" customWidth="1"/>
    <col min="20" max="20" width="4.42578125" bestFit="1" customWidth="1"/>
    <col min="21" max="21" width="8.42578125" bestFit="1" customWidth="1"/>
    <col min="251" max="251" width="3" bestFit="1" customWidth="1"/>
    <col min="254" max="254" width="11.85546875" bestFit="1" customWidth="1"/>
    <col min="255" max="255" width="5.140625" bestFit="1" customWidth="1"/>
    <col min="256" max="257" width="6.5703125" bestFit="1" customWidth="1"/>
    <col min="258" max="258" width="6.85546875" bestFit="1" customWidth="1"/>
    <col min="507" max="507" width="3" bestFit="1" customWidth="1"/>
    <col min="510" max="510" width="11.85546875" bestFit="1" customWidth="1"/>
    <col min="511" max="511" width="5.140625" bestFit="1" customWidth="1"/>
    <col min="512" max="513" width="6.5703125" bestFit="1" customWidth="1"/>
    <col min="514" max="514" width="6.85546875" bestFit="1" customWidth="1"/>
    <col min="763" max="763" width="3" bestFit="1" customWidth="1"/>
    <col min="766" max="766" width="11.85546875" bestFit="1" customWidth="1"/>
    <col min="767" max="767" width="5.140625" bestFit="1" customWidth="1"/>
    <col min="768" max="769" width="6.5703125" bestFit="1" customWidth="1"/>
    <col min="770" max="770" width="6.85546875" bestFit="1" customWidth="1"/>
    <col min="1019" max="1019" width="3" bestFit="1" customWidth="1"/>
    <col min="1022" max="1022" width="11.85546875" bestFit="1" customWidth="1"/>
    <col min="1023" max="1023" width="5.140625" bestFit="1" customWidth="1"/>
    <col min="1024" max="1025" width="6.5703125" bestFit="1" customWidth="1"/>
    <col min="1026" max="1026" width="6.85546875" bestFit="1" customWidth="1"/>
    <col min="1275" max="1275" width="3" bestFit="1" customWidth="1"/>
    <col min="1278" max="1278" width="11.85546875" bestFit="1" customWidth="1"/>
    <col min="1279" max="1279" width="5.140625" bestFit="1" customWidth="1"/>
    <col min="1280" max="1281" width="6.5703125" bestFit="1" customWidth="1"/>
    <col min="1282" max="1282" width="6.85546875" bestFit="1" customWidth="1"/>
    <col min="1531" max="1531" width="3" bestFit="1" customWidth="1"/>
    <col min="1534" max="1534" width="11.85546875" bestFit="1" customWidth="1"/>
    <col min="1535" max="1535" width="5.140625" bestFit="1" customWidth="1"/>
    <col min="1536" max="1537" width="6.5703125" bestFit="1" customWidth="1"/>
    <col min="1538" max="1538" width="6.85546875" bestFit="1" customWidth="1"/>
    <col min="1787" max="1787" width="3" bestFit="1" customWidth="1"/>
    <col min="1790" max="1790" width="11.85546875" bestFit="1" customWidth="1"/>
    <col min="1791" max="1791" width="5.140625" bestFit="1" customWidth="1"/>
    <col min="1792" max="1793" width="6.5703125" bestFit="1" customWidth="1"/>
    <col min="1794" max="1794" width="6.85546875" bestFit="1" customWidth="1"/>
    <col min="2043" max="2043" width="3" bestFit="1" customWidth="1"/>
    <col min="2046" max="2046" width="11.85546875" bestFit="1" customWidth="1"/>
    <col min="2047" max="2047" width="5.140625" bestFit="1" customWidth="1"/>
    <col min="2048" max="2049" width="6.5703125" bestFit="1" customWidth="1"/>
    <col min="2050" max="2050" width="6.85546875" bestFit="1" customWidth="1"/>
    <col min="2299" max="2299" width="3" bestFit="1" customWidth="1"/>
    <col min="2302" max="2302" width="11.85546875" bestFit="1" customWidth="1"/>
    <col min="2303" max="2303" width="5.140625" bestFit="1" customWidth="1"/>
    <col min="2304" max="2305" width="6.5703125" bestFit="1" customWidth="1"/>
    <col min="2306" max="2306" width="6.85546875" bestFit="1" customWidth="1"/>
    <col min="2555" max="2555" width="3" bestFit="1" customWidth="1"/>
    <col min="2558" max="2558" width="11.85546875" bestFit="1" customWidth="1"/>
    <col min="2559" max="2559" width="5.140625" bestFit="1" customWidth="1"/>
    <col min="2560" max="2561" width="6.5703125" bestFit="1" customWidth="1"/>
    <col min="2562" max="2562" width="6.85546875" bestFit="1" customWidth="1"/>
    <col min="2811" max="2811" width="3" bestFit="1" customWidth="1"/>
    <col min="2814" max="2814" width="11.85546875" bestFit="1" customWidth="1"/>
    <col min="2815" max="2815" width="5.140625" bestFit="1" customWidth="1"/>
    <col min="2816" max="2817" width="6.5703125" bestFit="1" customWidth="1"/>
    <col min="2818" max="2818" width="6.85546875" bestFit="1" customWidth="1"/>
    <col min="3067" max="3067" width="3" bestFit="1" customWidth="1"/>
    <col min="3070" max="3070" width="11.85546875" bestFit="1" customWidth="1"/>
    <col min="3071" max="3071" width="5.140625" bestFit="1" customWidth="1"/>
    <col min="3072" max="3073" width="6.5703125" bestFit="1" customWidth="1"/>
    <col min="3074" max="3074" width="6.85546875" bestFit="1" customWidth="1"/>
    <col min="3323" max="3323" width="3" bestFit="1" customWidth="1"/>
    <col min="3326" max="3326" width="11.85546875" bestFit="1" customWidth="1"/>
    <col min="3327" max="3327" width="5.140625" bestFit="1" customWidth="1"/>
    <col min="3328" max="3329" width="6.5703125" bestFit="1" customWidth="1"/>
    <col min="3330" max="3330" width="6.85546875" bestFit="1" customWidth="1"/>
    <col min="3579" max="3579" width="3" bestFit="1" customWidth="1"/>
    <col min="3582" max="3582" width="11.85546875" bestFit="1" customWidth="1"/>
    <col min="3583" max="3583" width="5.140625" bestFit="1" customWidth="1"/>
    <col min="3584" max="3585" width="6.5703125" bestFit="1" customWidth="1"/>
    <col min="3586" max="3586" width="6.85546875" bestFit="1" customWidth="1"/>
    <col min="3835" max="3835" width="3" bestFit="1" customWidth="1"/>
    <col min="3838" max="3838" width="11.85546875" bestFit="1" customWidth="1"/>
    <col min="3839" max="3839" width="5.140625" bestFit="1" customWidth="1"/>
    <col min="3840" max="3841" width="6.5703125" bestFit="1" customWidth="1"/>
    <col min="3842" max="3842" width="6.85546875" bestFit="1" customWidth="1"/>
    <col min="4091" max="4091" width="3" bestFit="1" customWidth="1"/>
    <col min="4094" max="4094" width="11.85546875" bestFit="1" customWidth="1"/>
    <col min="4095" max="4095" width="5.140625" bestFit="1" customWidth="1"/>
    <col min="4096" max="4097" width="6.5703125" bestFit="1" customWidth="1"/>
    <col min="4098" max="4098" width="6.85546875" bestFit="1" customWidth="1"/>
    <col min="4347" max="4347" width="3" bestFit="1" customWidth="1"/>
    <col min="4350" max="4350" width="11.85546875" bestFit="1" customWidth="1"/>
    <col min="4351" max="4351" width="5.140625" bestFit="1" customWidth="1"/>
    <col min="4352" max="4353" width="6.5703125" bestFit="1" customWidth="1"/>
    <col min="4354" max="4354" width="6.85546875" bestFit="1" customWidth="1"/>
    <col min="4603" max="4603" width="3" bestFit="1" customWidth="1"/>
    <col min="4606" max="4606" width="11.85546875" bestFit="1" customWidth="1"/>
    <col min="4607" max="4607" width="5.140625" bestFit="1" customWidth="1"/>
    <col min="4608" max="4609" width="6.5703125" bestFit="1" customWidth="1"/>
    <col min="4610" max="4610" width="6.85546875" bestFit="1" customWidth="1"/>
    <col min="4859" max="4859" width="3" bestFit="1" customWidth="1"/>
    <col min="4862" max="4862" width="11.85546875" bestFit="1" customWidth="1"/>
    <col min="4863" max="4863" width="5.140625" bestFit="1" customWidth="1"/>
    <col min="4864" max="4865" width="6.5703125" bestFit="1" customWidth="1"/>
    <col min="4866" max="4866" width="6.85546875" bestFit="1" customWidth="1"/>
    <col min="5115" max="5115" width="3" bestFit="1" customWidth="1"/>
    <col min="5118" max="5118" width="11.85546875" bestFit="1" customWidth="1"/>
    <col min="5119" max="5119" width="5.140625" bestFit="1" customWidth="1"/>
    <col min="5120" max="5121" width="6.5703125" bestFit="1" customWidth="1"/>
    <col min="5122" max="5122" width="6.85546875" bestFit="1" customWidth="1"/>
    <col min="5371" max="5371" width="3" bestFit="1" customWidth="1"/>
    <col min="5374" max="5374" width="11.85546875" bestFit="1" customWidth="1"/>
    <col min="5375" max="5375" width="5.140625" bestFit="1" customWidth="1"/>
    <col min="5376" max="5377" width="6.5703125" bestFit="1" customWidth="1"/>
    <col min="5378" max="5378" width="6.85546875" bestFit="1" customWidth="1"/>
    <col min="5627" max="5627" width="3" bestFit="1" customWidth="1"/>
    <col min="5630" max="5630" width="11.85546875" bestFit="1" customWidth="1"/>
    <col min="5631" max="5631" width="5.140625" bestFit="1" customWidth="1"/>
    <col min="5632" max="5633" width="6.5703125" bestFit="1" customWidth="1"/>
    <col min="5634" max="5634" width="6.85546875" bestFit="1" customWidth="1"/>
    <col min="5883" max="5883" width="3" bestFit="1" customWidth="1"/>
    <col min="5886" max="5886" width="11.85546875" bestFit="1" customWidth="1"/>
    <col min="5887" max="5887" width="5.140625" bestFit="1" customWidth="1"/>
    <col min="5888" max="5889" width="6.5703125" bestFit="1" customWidth="1"/>
    <col min="5890" max="5890" width="6.85546875" bestFit="1" customWidth="1"/>
    <col min="6139" max="6139" width="3" bestFit="1" customWidth="1"/>
    <col min="6142" max="6142" width="11.85546875" bestFit="1" customWidth="1"/>
    <col min="6143" max="6143" width="5.140625" bestFit="1" customWidth="1"/>
    <col min="6144" max="6145" width="6.5703125" bestFit="1" customWidth="1"/>
    <col min="6146" max="6146" width="6.85546875" bestFit="1" customWidth="1"/>
    <col min="6395" max="6395" width="3" bestFit="1" customWidth="1"/>
    <col min="6398" max="6398" width="11.85546875" bestFit="1" customWidth="1"/>
    <col min="6399" max="6399" width="5.140625" bestFit="1" customWidth="1"/>
    <col min="6400" max="6401" width="6.5703125" bestFit="1" customWidth="1"/>
    <col min="6402" max="6402" width="6.85546875" bestFit="1" customWidth="1"/>
    <col min="6651" max="6651" width="3" bestFit="1" customWidth="1"/>
    <col min="6654" max="6654" width="11.85546875" bestFit="1" customWidth="1"/>
    <col min="6655" max="6655" width="5.140625" bestFit="1" customWidth="1"/>
    <col min="6656" max="6657" width="6.5703125" bestFit="1" customWidth="1"/>
    <col min="6658" max="6658" width="6.85546875" bestFit="1" customWidth="1"/>
    <col min="6907" max="6907" width="3" bestFit="1" customWidth="1"/>
    <col min="6910" max="6910" width="11.85546875" bestFit="1" customWidth="1"/>
    <col min="6911" max="6911" width="5.140625" bestFit="1" customWidth="1"/>
    <col min="6912" max="6913" width="6.5703125" bestFit="1" customWidth="1"/>
    <col min="6914" max="6914" width="6.85546875" bestFit="1" customWidth="1"/>
    <col min="7163" max="7163" width="3" bestFit="1" customWidth="1"/>
    <col min="7166" max="7166" width="11.85546875" bestFit="1" customWidth="1"/>
    <col min="7167" max="7167" width="5.140625" bestFit="1" customWidth="1"/>
    <col min="7168" max="7169" width="6.5703125" bestFit="1" customWidth="1"/>
    <col min="7170" max="7170" width="6.85546875" bestFit="1" customWidth="1"/>
    <col min="7419" max="7419" width="3" bestFit="1" customWidth="1"/>
    <col min="7422" max="7422" width="11.85546875" bestFit="1" customWidth="1"/>
    <col min="7423" max="7423" width="5.140625" bestFit="1" customWidth="1"/>
    <col min="7424" max="7425" width="6.5703125" bestFit="1" customWidth="1"/>
    <col min="7426" max="7426" width="6.85546875" bestFit="1" customWidth="1"/>
    <col min="7675" max="7675" width="3" bestFit="1" customWidth="1"/>
    <col min="7678" max="7678" width="11.85546875" bestFit="1" customWidth="1"/>
    <col min="7679" max="7679" width="5.140625" bestFit="1" customWidth="1"/>
    <col min="7680" max="7681" width="6.5703125" bestFit="1" customWidth="1"/>
    <col min="7682" max="7682" width="6.85546875" bestFit="1" customWidth="1"/>
    <col min="7931" max="7931" width="3" bestFit="1" customWidth="1"/>
    <col min="7934" max="7934" width="11.85546875" bestFit="1" customWidth="1"/>
    <col min="7935" max="7935" width="5.140625" bestFit="1" customWidth="1"/>
    <col min="7936" max="7937" width="6.5703125" bestFit="1" customWidth="1"/>
    <col min="7938" max="7938" width="6.85546875" bestFit="1" customWidth="1"/>
    <col min="8187" max="8187" width="3" bestFit="1" customWidth="1"/>
    <col min="8190" max="8190" width="11.85546875" bestFit="1" customWidth="1"/>
    <col min="8191" max="8191" width="5.140625" bestFit="1" customWidth="1"/>
    <col min="8192" max="8193" width="6.5703125" bestFit="1" customWidth="1"/>
    <col min="8194" max="8194" width="6.85546875" bestFit="1" customWidth="1"/>
    <col min="8443" max="8443" width="3" bestFit="1" customWidth="1"/>
    <col min="8446" max="8446" width="11.85546875" bestFit="1" customWidth="1"/>
    <col min="8447" max="8447" width="5.140625" bestFit="1" customWidth="1"/>
    <col min="8448" max="8449" width="6.5703125" bestFit="1" customWidth="1"/>
    <col min="8450" max="8450" width="6.85546875" bestFit="1" customWidth="1"/>
    <col min="8699" max="8699" width="3" bestFit="1" customWidth="1"/>
    <col min="8702" max="8702" width="11.85546875" bestFit="1" customWidth="1"/>
    <col min="8703" max="8703" width="5.140625" bestFit="1" customWidth="1"/>
    <col min="8704" max="8705" width="6.5703125" bestFit="1" customWidth="1"/>
    <col min="8706" max="8706" width="6.85546875" bestFit="1" customWidth="1"/>
    <col min="8955" max="8955" width="3" bestFit="1" customWidth="1"/>
    <col min="8958" max="8958" width="11.85546875" bestFit="1" customWidth="1"/>
    <col min="8959" max="8959" width="5.140625" bestFit="1" customWidth="1"/>
    <col min="8960" max="8961" width="6.5703125" bestFit="1" customWidth="1"/>
    <col min="8962" max="8962" width="6.85546875" bestFit="1" customWidth="1"/>
    <col min="9211" max="9211" width="3" bestFit="1" customWidth="1"/>
    <col min="9214" max="9214" width="11.85546875" bestFit="1" customWidth="1"/>
    <col min="9215" max="9215" width="5.140625" bestFit="1" customWidth="1"/>
    <col min="9216" max="9217" width="6.5703125" bestFit="1" customWidth="1"/>
    <col min="9218" max="9218" width="6.85546875" bestFit="1" customWidth="1"/>
    <col min="9467" max="9467" width="3" bestFit="1" customWidth="1"/>
    <col min="9470" max="9470" width="11.85546875" bestFit="1" customWidth="1"/>
    <col min="9471" max="9471" width="5.140625" bestFit="1" customWidth="1"/>
    <col min="9472" max="9473" width="6.5703125" bestFit="1" customWidth="1"/>
    <col min="9474" max="9474" width="6.85546875" bestFit="1" customWidth="1"/>
    <col min="9723" max="9723" width="3" bestFit="1" customWidth="1"/>
    <col min="9726" max="9726" width="11.85546875" bestFit="1" customWidth="1"/>
    <col min="9727" max="9727" width="5.140625" bestFit="1" customWidth="1"/>
    <col min="9728" max="9729" width="6.5703125" bestFit="1" customWidth="1"/>
    <col min="9730" max="9730" width="6.85546875" bestFit="1" customWidth="1"/>
    <col min="9979" max="9979" width="3" bestFit="1" customWidth="1"/>
    <col min="9982" max="9982" width="11.85546875" bestFit="1" customWidth="1"/>
    <col min="9983" max="9983" width="5.140625" bestFit="1" customWidth="1"/>
    <col min="9984" max="9985" width="6.5703125" bestFit="1" customWidth="1"/>
    <col min="9986" max="9986" width="6.85546875" bestFit="1" customWidth="1"/>
    <col min="10235" max="10235" width="3" bestFit="1" customWidth="1"/>
    <col min="10238" max="10238" width="11.85546875" bestFit="1" customWidth="1"/>
    <col min="10239" max="10239" width="5.140625" bestFit="1" customWidth="1"/>
    <col min="10240" max="10241" width="6.5703125" bestFit="1" customWidth="1"/>
    <col min="10242" max="10242" width="6.85546875" bestFit="1" customWidth="1"/>
    <col min="10491" max="10491" width="3" bestFit="1" customWidth="1"/>
    <col min="10494" max="10494" width="11.85546875" bestFit="1" customWidth="1"/>
    <col min="10495" max="10495" width="5.140625" bestFit="1" customWidth="1"/>
    <col min="10496" max="10497" width="6.5703125" bestFit="1" customWidth="1"/>
    <col min="10498" max="10498" width="6.85546875" bestFit="1" customWidth="1"/>
    <col min="10747" max="10747" width="3" bestFit="1" customWidth="1"/>
    <col min="10750" max="10750" width="11.85546875" bestFit="1" customWidth="1"/>
    <col min="10751" max="10751" width="5.140625" bestFit="1" customWidth="1"/>
    <col min="10752" max="10753" width="6.5703125" bestFit="1" customWidth="1"/>
    <col min="10754" max="10754" width="6.85546875" bestFit="1" customWidth="1"/>
    <col min="11003" max="11003" width="3" bestFit="1" customWidth="1"/>
    <col min="11006" max="11006" width="11.85546875" bestFit="1" customWidth="1"/>
    <col min="11007" max="11007" width="5.140625" bestFit="1" customWidth="1"/>
    <col min="11008" max="11009" width="6.5703125" bestFit="1" customWidth="1"/>
    <col min="11010" max="11010" width="6.85546875" bestFit="1" customWidth="1"/>
    <col min="11259" max="11259" width="3" bestFit="1" customWidth="1"/>
    <col min="11262" max="11262" width="11.85546875" bestFit="1" customWidth="1"/>
    <col min="11263" max="11263" width="5.140625" bestFit="1" customWidth="1"/>
    <col min="11264" max="11265" width="6.5703125" bestFit="1" customWidth="1"/>
    <col min="11266" max="11266" width="6.85546875" bestFit="1" customWidth="1"/>
    <col min="11515" max="11515" width="3" bestFit="1" customWidth="1"/>
    <col min="11518" max="11518" width="11.85546875" bestFit="1" customWidth="1"/>
    <col min="11519" max="11519" width="5.140625" bestFit="1" customWidth="1"/>
    <col min="11520" max="11521" width="6.5703125" bestFit="1" customWidth="1"/>
    <col min="11522" max="11522" width="6.85546875" bestFit="1" customWidth="1"/>
    <col min="11771" max="11771" width="3" bestFit="1" customWidth="1"/>
    <col min="11774" max="11774" width="11.85546875" bestFit="1" customWidth="1"/>
    <col min="11775" max="11775" width="5.140625" bestFit="1" customWidth="1"/>
    <col min="11776" max="11777" width="6.5703125" bestFit="1" customWidth="1"/>
    <col min="11778" max="11778" width="6.85546875" bestFit="1" customWidth="1"/>
    <col min="12027" max="12027" width="3" bestFit="1" customWidth="1"/>
    <col min="12030" max="12030" width="11.85546875" bestFit="1" customWidth="1"/>
    <col min="12031" max="12031" width="5.140625" bestFit="1" customWidth="1"/>
    <col min="12032" max="12033" width="6.5703125" bestFit="1" customWidth="1"/>
    <col min="12034" max="12034" width="6.85546875" bestFit="1" customWidth="1"/>
    <col min="12283" max="12283" width="3" bestFit="1" customWidth="1"/>
    <col min="12286" max="12286" width="11.85546875" bestFit="1" customWidth="1"/>
    <col min="12287" max="12287" width="5.140625" bestFit="1" customWidth="1"/>
    <col min="12288" max="12289" width="6.5703125" bestFit="1" customWidth="1"/>
    <col min="12290" max="12290" width="6.85546875" bestFit="1" customWidth="1"/>
    <col min="12539" max="12539" width="3" bestFit="1" customWidth="1"/>
    <col min="12542" max="12542" width="11.85546875" bestFit="1" customWidth="1"/>
    <col min="12543" max="12543" width="5.140625" bestFit="1" customWidth="1"/>
    <col min="12544" max="12545" width="6.5703125" bestFit="1" customWidth="1"/>
    <col min="12546" max="12546" width="6.85546875" bestFit="1" customWidth="1"/>
    <col min="12795" max="12795" width="3" bestFit="1" customWidth="1"/>
    <col min="12798" max="12798" width="11.85546875" bestFit="1" customWidth="1"/>
    <col min="12799" max="12799" width="5.140625" bestFit="1" customWidth="1"/>
    <col min="12800" max="12801" width="6.5703125" bestFit="1" customWidth="1"/>
    <col min="12802" max="12802" width="6.85546875" bestFit="1" customWidth="1"/>
    <col min="13051" max="13051" width="3" bestFit="1" customWidth="1"/>
    <col min="13054" max="13054" width="11.85546875" bestFit="1" customWidth="1"/>
    <col min="13055" max="13055" width="5.140625" bestFit="1" customWidth="1"/>
    <col min="13056" max="13057" width="6.5703125" bestFit="1" customWidth="1"/>
    <col min="13058" max="13058" width="6.85546875" bestFit="1" customWidth="1"/>
    <col min="13307" max="13307" width="3" bestFit="1" customWidth="1"/>
    <col min="13310" max="13310" width="11.85546875" bestFit="1" customWidth="1"/>
    <col min="13311" max="13311" width="5.140625" bestFit="1" customWidth="1"/>
    <col min="13312" max="13313" width="6.5703125" bestFit="1" customWidth="1"/>
    <col min="13314" max="13314" width="6.85546875" bestFit="1" customWidth="1"/>
    <col min="13563" max="13563" width="3" bestFit="1" customWidth="1"/>
    <col min="13566" max="13566" width="11.85546875" bestFit="1" customWidth="1"/>
    <col min="13567" max="13567" width="5.140625" bestFit="1" customWidth="1"/>
    <col min="13568" max="13569" width="6.5703125" bestFit="1" customWidth="1"/>
    <col min="13570" max="13570" width="6.85546875" bestFit="1" customWidth="1"/>
    <col min="13819" max="13819" width="3" bestFit="1" customWidth="1"/>
    <col min="13822" max="13822" width="11.85546875" bestFit="1" customWidth="1"/>
    <col min="13823" max="13823" width="5.140625" bestFit="1" customWidth="1"/>
    <col min="13824" max="13825" width="6.5703125" bestFit="1" customWidth="1"/>
    <col min="13826" max="13826" width="6.85546875" bestFit="1" customWidth="1"/>
    <col min="14075" max="14075" width="3" bestFit="1" customWidth="1"/>
    <col min="14078" max="14078" width="11.85546875" bestFit="1" customWidth="1"/>
    <col min="14079" max="14079" width="5.140625" bestFit="1" customWidth="1"/>
    <col min="14080" max="14081" width="6.5703125" bestFit="1" customWidth="1"/>
    <col min="14082" max="14082" width="6.85546875" bestFit="1" customWidth="1"/>
    <col min="14331" max="14331" width="3" bestFit="1" customWidth="1"/>
    <col min="14334" max="14334" width="11.85546875" bestFit="1" customWidth="1"/>
    <col min="14335" max="14335" width="5.140625" bestFit="1" customWidth="1"/>
    <col min="14336" max="14337" width="6.5703125" bestFit="1" customWidth="1"/>
    <col min="14338" max="14338" width="6.85546875" bestFit="1" customWidth="1"/>
    <col min="14587" max="14587" width="3" bestFit="1" customWidth="1"/>
    <col min="14590" max="14590" width="11.85546875" bestFit="1" customWidth="1"/>
    <col min="14591" max="14591" width="5.140625" bestFit="1" customWidth="1"/>
    <col min="14592" max="14593" width="6.5703125" bestFit="1" customWidth="1"/>
    <col min="14594" max="14594" width="6.85546875" bestFit="1" customWidth="1"/>
    <col min="14843" max="14843" width="3" bestFit="1" customWidth="1"/>
    <col min="14846" max="14846" width="11.85546875" bestFit="1" customWidth="1"/>
    <col min="14847" max="14847" width="5.140625" bestFit="1" customWidth="1"/>
    <col min="14848" max="14849" width="6.5703125" bestFit="1" customWidth="1"/>
    <col min="14850" max="14850" width="6.85546875" bestFit="1" customWidth="1"/>
    <col min="15099" max="15099" width="3" bestFit="1" customWidth="1"/>
    <col min="15102" max="15102" width="11.85546875" bestFit="1" customWidth="1"/>
    <col min="15103" max="15103" width="5.140625" bestFit="1" customWidth="1"/>
    <col min="15104" max="15105" width="6.5703125" bestFit="1" customWidth="1"/>
    <col min="15106" max="15106" width="6.85546875" bestFit="1" customWidth="1"/>
    <col min="15355" max="15355" width="3" bestFit="1" customWidth="1"/>
    <col min="15358" max="15358" width="11.85546875" bestFit="1" customWidth="1"/>
    <col min="15359" max="15359" width="5.140625" bestFit="1" customWidth="1"/>
    <col min="15360" max="15361" width="6.5703125" bestFit="1" customWidth="1"/>
    <col min="15362" max="15362" width="6.85546875" bestFit="1" customWidth="1"/>
    <col min="15611" max="15611" width="3" bestFit="1" customWidth="1"/>
    <col min="15614" max="15614" width="11.85546875" bestFit="1" customWidth="1"/>
    <col min="15615" max="15615" width="5.140625" bestFit="1" customWidth="1"/>
    <col min="15616" max="15617" width="6.5703125" bestFit="1" customWidth="1"/>
    <col min="15618" max="15618" width="6.85546875" bestFit="1" customWidth="1"/>
    <col min="15867" max="15867" width="3" bestFit="1" customWidth="1"/>
    <col min="15870" max="15870" width="11.85546875" bestFit="1" customWidth="1"/>
    <col min="15871" max="15871" width="5.140625" bestFit="1" customWidth="1"/>
    <col min="15872" max="15873" width="6.5703125" bestFit="1" customWidth="1"/>
    <col min="15874" max="15874" width="6.85546875" bestFit="1" customWidth="1"/>
    <col min="16123" max="16123" width="3" bestFit="1" customWidth="1"/>
    <col min="16126" max="16126" width="11.85546875" bestFit="1" customWidth="1"/>
    <col min="16127" max="16127" width="5.140625" bestFit="1" customWidth="1"/>
    <col min="16128" max="16129" width="6.5703125" bestFit="1" customWidth="1"/>
    <col min="16130" max="16130" width="6.85546875" bestFit="1" customWidth="1"/>
  </cols>
  <sheetData>
    <row r="1" spans="1:22" ht="13.5" thickBot="1" x14ac:dyDescent="0.25"/>
    <row r="2" spans="1:22" ht="19.5" thickBot="1" x14ac:dyDescent="0.35">
      <c r="A2" s="59"/>
      <c r="B2" s="725" t="s">
        <v>45</v>
      </c>
      <c r="C2" s="725"/>
      <c r="D2" s="725"/>
      <c r="E2" s="725"/>
      <c r="F2" s="725"/>
      <c r="G2" s="725"/>
      <c r="H2" s="725"/>
      <c r="I2" s="26"/>
      <c r="J2" s="478"/>
      <c r="K2" s="714" t="s">
        <v>36</v>
      </c>
      <c r="L2" s="715"/>
      <c r="M2" s="715"/>
      <c r="N2" s="715"/>
      <c r="O2" s="715"/>
      <c r="P2" s="715"/>
      <c r="Q2" s="715"/>
      <c r="R2" s="715"/>
      <c r="S2" s="716"/>
      <c r="T2" s="26"/>
      <c r="U2" s="60"/>
    </row>
    <row r="3" spans="1:22" ht="15.75" thickBot="1" x14ac:dyDescent="0.35">
      <c r="A3" s="61"/>
      <c r="B3" s="422" t="s">
        <v>0</v>
      </c>
      <c r="C3" s="583"/>
      <c r="D3" s="582" t="s">
        <v>21</v>
      </c>
      <c r="E3" s="684" t="s">
        <v>6</v>
      </c>
      <c r="F3" s="672" t="s">
        <v>43</v>
      </c>
      <c r="G3" s="673" t="s">
        <v>44</v>
      </c>
      <c r="H3" s="39" t="s">
        <v>15</v>
      </c>
      <c r="I3" s="21" t="s">
        <v>9</v>
      </c>
      <c r="J3" s="479" t="s">
        <v>20</v>
      </c>
      <c r="K3" s="53" t="s">
        <v>27</v>
      </c>
      <c r="L3" s="54" t="s">
        <v>37</v>
      </c>
      <c r="M3" s="53" t="s">
        <v>29</v>
      </c>
      <c r="N3" s="54" t="s">
        <v>30</v>
      </c>
      <c r="O3" s="168" t="s">
        <v>31</v>
      </c>
      <c r="P3" s="54" t="s">
        <v>32</v>
      </c>
      <c r="Q3" s="53" t="s">
        <v>33</v>
      </c>
      <c r="R3" s="54" t="s">
        <v>34</v>
      </c>
      <c r="S3" s="55" t="s">
        <v>35</v>
      </c>
      <c r="T3" s="40" t="s">
        <v>51</v>
      </c>
      <c r="U3" s="41" t="s">
        <v>39</v>
      </c>
    </row>
    <row r="4" spans="1:22" ht="18.75" x14ac:dyDescent="0.3">
      <c r="A4" s="62">
        <v>1</v>
      </c>
      <c r="B4" s="423" t="s">
        <v>231</v>
      </c>
      <c r="C4" s="584" t="s">
        <v>224</v>
      </c>
      <c r="D4" s="421">
        <f>+(10+T4-U4)</f>
        <v>14</v>
      </c>
      <c r="E4" s="685">
        <f>+(F4+G4)</f>
        <v>5</v>
      </c>
      <c r="F4" s="674">
        <v>5</v>
      </c>
      <c r="G4" s="675"/>
      <c r="H4" s="17">
        <v>0</v>
      </c>
      <c r="I4" s="22">
        <f>+(D4+E4*2+H4*3)/6</f>
        <v>4</v>
      </c>
      <c r="J4" s="481" t="s">
        <v>231</v>
      </c>
      <c r="K4" s="514"/>
      <c r="L4" s="515"/>
      <c r="M4" s="578">
        <v>2</v>
      </c>
      <c r="N4" s="388">
        <v>2</v>
      </c>
      <c r="O4" s="388"/>
      <c r="P4" s="388"/>
      <c r="Q4" s="388"/>
      <c r="R4" s="530"/>
      <c r="S4" s="389"/>
      <c r="T4" s="531">
        <f t="shared" ref="T4:T32" si="0">+(K4+L4+M4+N4+O4+P4+Q4+R4+S4)</f>
        <v>4</v>
      </c>
      <c r="U4" s="43"/>
      <c r="V4" s="575">
        <v>1</v>
      </c>
    </row>
    <row r="5" spans="1:22" ht="18" x14ac:dyDescent="0.25">
      <c r="A5" s="62">
        <v>2</v>
      </c>
      <c r="B5" s="424" t="s">
        <v>225</v>
      </c>
      <c r="C5" s="585" t="s">
        <v>226</v>
      </c>
      <c r="D5" s="421">
        <f t="shared" ref="D5:D32" si="1">+(10+T5-U5)</f>
        <v>12</v>
      </c>
      <c r="E5" s="685">
        <f t="shared" ref="E5:E32" si="2">+(F5+G5)</f>
        <v>5</v>
      </c>
      <c r="F5" s="676">
        <v>5</v>
      </c>
      <c r="G5" s="677"/>
      <c r="H5" s="17"/>
      <c r="I5" s="22">
        <f t="shared" ref="I5:I32" si="3">+(D5+E5*2+H5*3)/6</f>
        <v>3.6666666666666665</v>
      </c>
      <c r="J5" s="482" t="s">
        <v>225</v>
      </c>
      <c r="K5" s="517"/>
      <c r="L5" s="518"/>
      <c r="M5" s="579"/>
      <c r="N5" s="519">
        <v>2</v>
      </c>
      <c r="O5" s="390"/>
      <c r="P5" s="519"/>
      <c r="Q5" s="390"/>
      <c r="R5" s="532"/>
      <c r="S5" s="391"/>
      <c r="T5" s="531">
        <f t="shared" si="0"/>
        <v>2</v>
      </c>
      <c r="U5" s="43"/>
      <c r="V5" s="575">
        <v>2</v>
      </c>
    </row>
    <row r="6" spans="1:22" ht="18" x14ac:dyDescent="0.25">
      <c r="A6" s="62">
        <v>3</v>
      </c>
      <c r="B6" s="424" t="s">
        <v>227</v>
      </c>
      <c r="C6" s="585" t="s">
        <v>228</v>
      </c>
      <c r="D6" s="421">
        <f t="shared" si="1"/>
        <v>12</v>
      </c>
      <c r="E6" s="685">
        <f t="shared" si="2"/>
        <v>5.5</v>
      </c>
      <c r="F6" s="676">
        <v>5.5</v>
      </c>
      <c r="G6" s="677"/>
      <c r="H6" s="17"/>
      <c r="I6" s="22">
        <f t="shared" si="3"/>
        <v>3.8333333333333335</v>
      </c>
      <c r="J6" s="482" t="s">
        <v>227</v>
      </c>
      <c r="K6" s="517"/>
      <c r="L6" s="518"/>
      <c r="M6" s="579"/>
      <c r="N6" s="519">
        <v>2</v>
      </c>
      <c r="O6" s="392"/>
      <c r="P6" s="519"/>
      <c r="Q6" s="390"/>
      <c r="R6" s="532"/>
      <c r="S6" s="391"/>
      <c r="T6" s="531">
        <f t="shared" si="0"/>
        <v>2</v>
      </c>
      <c r="U6" s="43"/>
      <c r="V6" s="575">
        <v>3</v>
      </c>
    </row>
    <row r="7" spans="1:22" ht="18" x14ac:dyDescent="0.25">
      <c r="A7" s="62">
        <v>4</v>
      </c>
      <c r="B7" s="424" t="s">
        <v>187</v>
      </c>
      <c r="C7" s="585" t="s">
        <v>188</v>
      </c>
      <c r="D7" s="421">
        <f t="shared" si="1"/>
        <v>10</v>
      </c>
      <c r="E7" s="685">
        <f t="shared" si="2"/>
        <v>5</v>
      </c>
      <c r="F7" s="676">
        <v>5</v>
      </c>
      <c r="G7" s="677"/>
      <c r="H7" s="17"/>
      <c r="I7" s="22">
        <f t="shared" si="3"/>
        <v>3.3333333333333335</v>
      </c>
      <c r="J7" s="482" t="s">
        <v>187</v>
      </c>
      <c r="K7" s="517"/>
      <c r="L7" s="518"/>
      <c r="M7" s="579"/>
      <c r="N7" s="519"/>
      <c r="O7" s="390"/>
      <c r="P7" s="519"/>
      <c r="Q7" s="390"/>
      <c r="R7" s="532"/>
      <c r="S7" s="391"/>
      <c r="T7" s="531">
        <f t="shared" si="0"/>
        <v>0</v>
      </c>
      <c r="U7" s="43"/>
      <c r="V7" s="575">
        <v>4</v>
      </c>
    </row>
    <row r="8" spans="1:22" ht="18" x14ac:dyDescent="0.25">
      <c r="A8" s="62">
        <v>5</v>
      </c>
      <c r="B8" s="424" t="s">
        <v>189</v>
      </c>
      <c r="C8" s="585" t="s">
        <v>190</v>
      </c>
      <c r="D8" s="421">
        <f t="shared" si="1"/>
        <v>11</v>
      </c>
      <c r="E8" s="685">
        <f t="shared" si="2"/>
        <v>7</v>
      </c>
      <c r="F8" s="676">
        <v>7</v>
      </c>
      <c r="G8" s="677"/>
      <c r="H8" s="17"/>
      <c r="I8" s="22">
        <f t="shared" si="3"/>
        <v>4.166666666666667</v>
      </c>
      <c r="J8" s="482" t="s">
        <v>189</v>
      </c>
      <c r="K8" s="517"/>
      <c r="L8" s="518"/>
      <c r="M8" s="579"/>
      <c r="N8" s="663">
        <v>1</v>
      </c>
      <c r="O8" s="390"/>
      <c r="P8" s="519"/>
      <c r="Q8" s="390"/>
      <c r="R8" s="532"/>
      <c r="S8" s="391"/>
      <c r="T8" s="531">
        <f t="shared" si="0"/>
        <v>1</v>
      </c>
      <c r="U8" s="43"/>
      <c r="V8" s="575">
        <v>5</v>
      </c>
    </row>
    <row r="9" spans="1:22" ht="18" x14ac:dyDescent="0.25">
      <c r="A9" s="62">
        <v>6</v>
      </c>
      <c r="B9" s="424" t="s">
        <v>191</v>
      </c>
      <c r="C9" s="585" t="s">
        <v>66</v>
      </c>
      <c r="D9" s="421">
        <f t="shared" si="1"/>
        <v>14</v>
      </c>
      <c r="E9" s="685">
        <f t="shared" si="2"/>
        <v>8.5</v>
      </c>
      <c r="F9" s="676">
        <v>8.5</v>
      </c>
      <c r="G9" s="677"/>
      <c r="H9" s="17"/>
      <c r="I9" s="22">
        <f t="shared" si="3"/>
        <v>5.166666666666667</v>
      </c>
      <c r="J9" s="482" t="s">
        <v>191</v>
      </c>
      <c r="K9" s="517"/>
      <c r="L9" s="518"/>
      <c r="M9" s="579">
        <v>2</v>
      </c>
      <c r="N9" s="519">
        <v>2</v>
      </c>
      <c r="O9" s="390"/>
      <c r="P9" s="519"/>
      <c r="Q9" s="390"/>
      <c r="R9" s="532"/>
      <c r="S9" s="391"/>
      <c r="T9" s="531">
        <f t="shared" si="0"/>
        <v>4</v>
      </c>
      <c r="U9" s="43"/>
      <c r="V9" s="575">
        <v>6</v>
      </c>
    </row>
    <row r="10" spans="1:22" ht="18" x14ac:dyDescent="0.25">
      <c r="A10" s="62">
        <v>7</v>
      </c>
      <c r="B10" s="424" t="s">
        <v>192</v>
      </c>
      <c r="C10" s="585" t="s">
        <v>193</v>
      </c>
      <c r="D10" s="421">
        <f t="shared" si="1"/>
        <v>14</v>
      </c>
      <c r="E10" s="685">
        <f t="shared" si="2"/>
        <v>7</v>
      </c>
      <c r="F10" s="676">
        <v>7</v>
      </c>
      <c r="G10" s="677"/>
      <c r="H10" s="17"/>
      <c r="I10" s="22">
        <f t="shared" si="3"/>
        <v>4.666666666666667</v>
      </c>
      <c r="J10" s="482" t="s">
        <v>192</v>
      </c>
      <c r="K10" s="517"/>
      <c r="L10" s="518"/>
      <c r="M10" s="579">
        <v>2</v>
      </c>
      <c r="N10" s="519">
        <v>2</v>
      </c>
      <c r="O10" s="390"/>
      <c r="P10" s="519"/>
      <c r="Q10" s="390"/>
      <c r="R10" s="532"/>
      <c r="S10" s="391"/>
      <c r="T10" s="531">
        <f t="shared" si="0"/>
        <v>4</v>
      </c>
      <c r="U10" s="43"/>
      <c r="V10" s="575">
        <v>7</v>
      </c>
    </row>
    <row r="11" spans="1:22" ht="18" x14ac:dyDescent="0.25">
      <c r="A11" s="62">
        <v>8</v>
      </c>
      <c r="B11" s="424" t="s">
        <v>194</v>
      </c>
      <c r="C11" s="585" t="s">
        <v>2</v>
      </c>
      <c r="D11" s="421">
        <f t="shared" si="1"/>
        <v>11</v>
      </c>
      <c r="E11" s="685">
        <f t="shared" si="2"/>
        <v>4</v>
      </c>
      <c r="F11" s="676">
        <v>4</v>
      </c>
      <c r="G11" s="677"/>
      <c r="H11" s="17"/>
      <c r="I11" s="22">
        <f t="shared" si="3"/>
        <v>3.1666666666666665</v>
      </c>
      <c r="J11" s="482" t="s">
        <v>194</v>
      </c>
      <c r="K11" s="517"/>
      <c r="L11" s="518"/>
      <c r="M11" s="579"/>
      <c r="N11" s="663">
        <v>1</v>
      </c>
      <c r="O11" s="390"/>
      <c r="P11" s="519"/>
      <c r="Q11" s="390"/>
      <c r="R11" s="532"/>
      <c r="S11" s="391"/>
      <c r="T11" s="531">
        <f t="shared" si="0"/>
        <v>1</v>
      </c>
      <c r="U11" s="43"/>
      <c r="V11" s="575">
        <v>8</v>
      </c>
    </row>
    <row r="12" spans="1:22" ht="18" x14ac:dyDescent="0.25">
      <c r="A12" s="62">
        <v>9</v>
      </c>
      <c r="B12" s="424" t="s">
        <v>195</v>
      </c>
      <c r="C12" s="585" t="s">
        <v>196</v>
      </c>
      <c r="D12" s="421">
        <f t="shared" si="1"/>
        <v>14</v>
      </c>
      <c r="E12" s="685">
        <f t="shared" si="2"/>
        <v>11</v>
      </c>
      <c r="F12" s="676">
        <v>11</v>
      </c>
      <c r="G12" s="677"/>
      <c r="H12" s="17"/>
      <c r="I12" s="22">
        <f t="shared" si="3"/>
        <v>6</v>
      </c>
      <c r="J12" s="482" t="s">
        <v>195</v>
      </c>
      <c r="K12" s="517"/>
      <c r="L12" s="518"/>
      <c r="M12" s="579">
        <v>2</v>
      </c>
      <c r="N12" s="519">
        <v>2</v>
      </c>
      <c r="O12" s="390"/>
      <c r="P12" s="519"/>
      <c r="Q12" s="390"/>
      <c r="R12" s="532"/>
      <c r="S12" s="391"/>
      <c r="T12" s="531">
        <f t="shared" si="0"/>
        <v>4</v>
      </c>
      <c r="U12" s="43"/>
      <c r="V12" s="575">
        <v>9</v>
      </c>
    </row>
    <row r="13" spans="1:22" ht="18" x14ac:dyDescent="0.25">
      <c r="A13" s="62">
        <v>10</v>
      </c>
      <c r="B13" s="424" t="s">
        <v>197</v>
      </c>
      <c r="C13" s="585" t="s">
        <v>71</v>
      </c>
      <c r="D13" s="421">
        <f t="shared" si="1"/>
        <v>10</v>
      </c>
      <c r="E13" s="686">
        <f t="shared" si="2"/>
        <v>0.5</v>
      </c>
      <c r="F13" s="683">
        <v>0.5</v>
      </c>
      <c r="G13" s="677"/>
      <c r="H13" s="17"/>
      <c r="I13" s="22">
        <f t="shared" si="3"/>
        <v>1.8333333333333333</v>
      </c>
      <c r="J13" s="482" t="s">
        <v>197</v>
      </c>
      <c r="K13" s="517"/>
      <c r="L13" s="518"/>
      <c r="M13" s="579"/>
      <c r="N13" s="519"/>
      <c r="O13" s="390"/>
      <c r="P13" s="519"/>
      <c r="Q13" s="390"/>
      <c r="R13" s="532"/>
      <c r="S13" s="391"/>
      <c r="T13" s="531">
        <f t="shared" si="0"/>
        <v>0</v>
      </c>
      <c r="U13" s="43"/>
      <c r="V13" s="575">
        <v>10</v>
      </c>
    </row>
    <row r="14" spans="1:22" ht="18" x14ac:dyDescent="0.25">
      <c r="A14" s="62">
        <v>11</v>
      </c>
      <c r="B14" s="424" t="s">
        <v>198</v>
      </c>
      <c r="C14" s="585" t="s">
        <v>199</v>
      </c>
      <c r="D14" s="421">
        <f t="shared" si="1"/>
        <v>12</v>
      </c>
      <c r="E14" s="685">
        <f t="shared" si="2"/>
        <v>4</v>
      </c>
      <c r="F14" s="676">
        <v>4</v>
      </c>
      <c r="G14" s="677"/>
      <c r="H14" s="17"/>
      <c r="I14" s="22">
        <f t="shared" si="3"/>
        <v>3.3333333333333335</v>
      </c>
      <c r="J14" s="482" t="s">
        <v>198</v>
      </c>
      <c r="K14" s="517"/>
      <c r="L14" s="518"/>
      <c r="M14" s="579"/>
      <c r="N14" s="519">
        <v>2</v>
      </c>
      <c r="O14" s="390"/>
      <c r="P14" s="519"/>
      <c r="Q14" s="390"/>
      <c r="R14" s="532"/>
      <c r="S14" s="391"/>
      <c r="T14" s="531">
        <f t="shared" si="0"/>
        <v>2</v>
      </c>
      <c r="U14" s="43"/>
      <c r="V14" s="575">
        <v>11</v>
      </c>
    </row>
    <row r="15" spans="1:22" ht="18" x14ac:dyDescent="0.25">
      <c r="A15" s="62">
        <v>12</v>
      </c>
      <c r="B15" s="424" t="s">
        <v>200</v>
      </c>
      <c r="C15" s="585" t="s">
        <v>201</v>
      </c>
      <c r="D15" s="421">
        <f t="shared" si="1"/>
        <v>11</v>
      </c>
      <c r="E15" s="685">
        <f t="shared" si="2"/>
        <v>5</v>
      </c>
      <c r="F15" s="676">
        <v>5</v>
      </c>
      <c r="G15" s="677"/>
      <c r="H15" s="17"/>
      <c r="I15" s="22">
        <f t="shared" si="3"/>
        <v>3.5</v>
      </c>
      <c r="J15" s="482" t="s">
        <v>200</v>
      </c>
      <c r="K15" s="517"/>
      <c r="L15" s="518"/>
      <c r="M15" s="579"/>
      <c r="N15" s="663">
        <v>1</v>
      </c>
      <c r="O15" s="390"/>
      <c r="P15" s="519"/>
      <c r="Q15" s="390"/>
      <c r="R15" s="532"/>
      <c r="S15" s="391"/>
      <c r="T15" s="531">
        <f t="shared" si="0"/>
        <v>1</v>
      </c>
      <c r="U15" s="43"/>
      <c r="V15" s="575">
        <v>12</v>
      </c>
    </row>
    <row r="16" spans="1:22" ht="18" x14ac:dyDescent="0.25">
      <c r="A16" s="62">
        <v>13</v>
      </c>
      <c r="B16" s="424" t="s">
        <v>202</v>
      </c>
      <c r="C16" s="585" t="s">
        <v>203</v>
      </c>
      <c r="D16" s="421">
        <f t="shared" si="1"/>
        <v>10</v>
      </c>
      <c r="E16" s="685">
        <f t="shared" si="2"/>
        <v>7</v>
      </c>
      <c r="F16" s="676">
        <v>7</v>
      </c>
      <c r="G16" s="677"/>
      <c r="H16" s="17"/>
      <c r="I16" s="22">
        <f t="shared" si="3"/>
        <v>4</v>
      </c>
      <c r="J16" s="482" t="s">
        <v>202</v>
      </c>
      <c r="K16" s="517"/>
      <c r="L16" s="518"/>
      <c r="M16" s="579"/>
      <c r="N16" s="519"/>
      <c r="O16" s="390"/>
      <c r="P16" s="519"/>
      <c r="Q16" s="390"/>
      <c r="R16" s="532"/>
      <c r="S16" s="391"/>
      <c r="T16" s="531">
        <f t="shared" si="0"/>
        <v>0</v>
      </c>
      <c r="U16" s="43"/>
      <c r="V16" s="575">
        <v>13</v>
      </c>
    </row>
    <row r="17" spans="1:22" ht="18" x14ac:dyDescent="0.25">
      <c r="A17" s="62">
        <v>14</v>
      </c>
      <c r="B17" s="424" t="s">
        <v>204</v>
      </c>
      <c r="C17" s="585" t="s">
        <v>76</v>
      </c>
      <c r="D17" s="421">
        <f t="shared" si="1"/>
        <v>13</v>
      </c>
      <c r="E17" s="685">
        <f t="shared" si="2"/>
        <v>8.5</v>
      </c>
      <c r="F17" s="676">
        <v>8.5</v>
      </c>
      <c r="G17" s="677"/>
      <c r="H17" s="17"/>
      <c r="I17" s="22">
        <f t="shared" si="3"/>
        <v>5</v>
      </c>
      <c r="J17" s="482" t="s">
        <v>204</v>
      </c>
      <c r="K17" s="517"/>
      <c r="L17" s="518"/>
      <c r="M17" s="579">
        <v>2</v>
      </c>
      <c r="N17" s="663">
        <v>1</v>
      </c>
      <c r="O17" s="390"/>
      <c r="P17" s="519"/>
      <c r="Q17" s="390"/>
      <c r="R17" s="532"/>
      <c r="S17" s="391"/>
      <c r="T17" s="531">
        <f t="shared" si="0"/>
        <v>3</v>
      </c>
      <c r="U17" s="43"/>
      <c r="V17" s="575">
        <v>14</v>
      </c>
    </row>
    <row r="18" spans="1:22" ht="18" x14ac:dyDescent="0.25">
      <c r="A18" s="62">
        <v>15</v>
      </c>
      <c r="B18" s="424" t="s">
        <v>229</v>
      </c>
      <c r="C18" s="585" t="s">
        <v>230</v>
      </c>
      <c r="D18" s="421">
        <f t="shared" si="1"/>
        <v>12</v>
      </c>
      <c r="E18" s="685">
        <f t="shared" si="2"/>
        <v>8.5</v>
      </c>
      <c r="F18" s="676">
        <v>8.5</v>
      </c>
      <c r="G18" s="677"/>
      <c r="H18" s="17"/>
      <c r="I18" s="22">
        <f t="shared" si="3"/>
        <v>4.833333333333333</v>
      </c>
      <c r="J18" s="482" t="s">
        <v>229</v>
      </c>
      <c r="K18" s="517"/>
      <c r="L18" s="518"/>
      <c r="M18" s="579"/>
      <c r="N18" s="519">
        <v>2</v>
      </c>
      <c r="O18" s="390"/>
      <c r="P18" s="519"/>
      <c r="Q18" s="390"/>
      <c r="R18" s="532"/>
      <c r="S18" s="391"/>
      <c r="T18" s="531">
        <f t="shared" si="0"/>
        <v>2</v>
      </c>
      <c r="U18" s="43"/>
      <c r="V18" s="575">
        <v>15</v>
      </c>
    </row>
    <row r="19" spans="1:22" ht="18" x14ac:dyDescent="0.25">
      <c r="A19" s="62">
        <v>16</v>
      </c>
      <c r="B19" s="424" t="s">
        <v>205</v>
      </c>
      <c r="C19" s="586" t="s">
        <v>2</v>
      </c>
      <c r="D19" s="421">
        <f t="shared" si="1"/>
        <v>12</v>
      </c>
      <c r="E19" s="685">
        <f t="shared" si="2"/>
        <v>4.5</v>
      </c>
      <c r="F19" s="676">
        <v>4.5</v>
      </c>
      <c r="G19" s="677"/>
      <c r="H19" s="17"/>
      <c r="I19" s="22">
        <f t="shared" si="3"/>
        <v>3.5</v>
      </c>
      <c r="J19" s="482" t="s">
        <v>205</v>
      </c>
      <c r="K19" s="517"/>
      <c r="L19" s="518"/>
      <c r="M19" s="579"/>
      <c r="N19" s="663">
        <v>2</v>
      </c>
      <c r="O19" s="390"/>
      <c r="P19" s="519"/>
      <c r="Q19" s="390"/>
      <c r="R19" s="532"/>
      <c r="S19" s="391"/>
      <c r="T19" s="531">
        <f t="shared" si="0"/>
        <v>2</v>
      </c>
      <c r="U19" s="43"/>
      <c r="V19" s="575">
        <v>16</v>
      </c>
    </row>
    <row r="20" spans="1:22" ht="18" x14ac:dyDescent="0.25">
      <c r="A20" s="62">
        <v>17</v>
      </c>
      <c r="B20" s="424" t="s">
        <v>206</v>
      </c>
      <c r="C20" s="585" t="s">
        <v>207</v>
      </c>
      <c r="D20" s="421">
        <f t="shared" si="1"/>
        <v>10</v>
      </c>
      <c r="E20" s="685">
        <f t="shared" si="2"/>
        <v>8.5</v>
      </c>
      <c r="F20" s="676">
        <v>8.5</v>
      </c>
      <c r="G20" s="677"/>
      <c r="H20" s="17"/>
      <c r="I20" s="22">
        <f t="shared" si="3"/>
        <v>4.5</v>
      </c>
      <c r="J20" s="482" t="s">
        <v>206</v>
      </c>
      <c r="K20" s="517"/>
      <c r="L20" s="518"/>
      <c r="M20" s="579"/>
      <c r="N20" s="519"/>
      <c r="O20" s="390"/>
      <c r="P20" s="519"/>
      <c r="Q20" s="390"/>
      <c r="R20" s="532"/>
      <c r="S20" s="391"/>
      <c r="T20" s="531">
        <f t="shared" si="0"/>
        <v>0</v>
      </c>
      <c r="U20" s="43"/>
      <c r="V20" s="575">
        <v>17</v>
      </c>
    </row>
    <row r="21" spans="1:22" ht="18" x14ac:dyDescent="0.25">
      <c r="A21" s="62">
        <v>18</v>
      </c>
      <c r="B21" s="424" t="s">
        <v>208</v>
      </c>
      <c r="C21" s="585" t="s">
        <v>209</v>
      </c>
      <c r="D21" s="421">
        <f t="shared" si="1"/>
        <v>10</v>
      </c>
      <c r="E21" s="685">
        <f t="shared" si="2"/>
        <v>5.5</v>
      </c>
      <c r="F21" s="676">
        <v>5.5</v>
      </c>
      <c r="G21" s="677"/>
      <c r="H21" s="17"/>
      <c r="I21" s="22">
        <f t="shared" si="3"/>
        <v>3.5</v>
      </c>
      <c r="J21" s="482" t="s">
        <v>208</v>
      </c>
      <c r="K21" s="517"/>
      <c r="L21" s="518"/>
      <c r="M21" s="579"/>
      <c r="N21" s="519"/>
      <c r="O21" s="390"/>
      <c r="P21" s="519"/>
      <c r="Q21" s="390"/>
      <c r="R21" s="532"/>
      <c r="S21" s="391"/>
      <c r="T21" s="531">
        <f t="shared" si="0"/>
        <v>0</v>
      </c>
      <c r="U21" s="43"/>
      <c r="V21" s="575">
        <v>18</v>
      </c>
    </row>
    <row r="22" spans="1:22" ht="18" x14ac:dyDescent="0.25">
      <c r="A22" s="62">
        <v>19</v>
      </c>
      <c r="B22" s="424" t="s">
        <v>87</v>
      </c>
      <c r="C22" s="585" t="s">
        <v>85</v>
      </c>
      <c r="D22" s="421">
        <f t="shared" si="1"/>
        <v>14</v>
      </c>
      <c r="E22" s="685">
        <f t="shared" si="2"/>
        <v>7.5</v>
      </c>
      <c r="F22" s="676">
        <v>7.5</v>
      </c>
      <c r="G22" s="677"/>
      <c r="H22" s="17"/>
      <c r="I22" s="22">
        <f t="shared" si="3"/>
        <v>4.833333333333333</v>
      </c>
      <c r="J22" s="482" t="s">
        <v>87</v>
      </c>
      <c r="K22" s="517"/>
      <c r="L22" s="518"/>
      <c r="M22" s="579">
        <v>2</v>
      </c>
      <c r="N22" s="519">
        <v>2</v>
      </c>
      <c r="O22" s="390"/>
      <c r="P22" s="519"/>
      <c r="Q22" s="390"/>
      <c r="R22" s="532"/>
      <c r="S22" s="391"/>
      <c r="T22" s="531">
        <f t="shared" si="0"/>
        <v>4</v>
      </c>
      <c r="U22" s="43"/>
      <c r="V22" s="575">
        <v>19</v>
      </c>
    </row>
    <row r="23" spans="1:22" ht="18" x14ac:dyDescent="0.25">
      <c r="A23" s="62">
        <v>20</v>
      </c>
      <c r="B23" s="424" t="s">
        <v>210</v>
      </c>
      <c r="C23" s="585" t="s">
        <v>211</v>
      </c>
      <c r="D23" s="421">
        <f t="shared" si="1"/>
        <v>11</v>
      </c>
      <c r="E23" s="685">
        <f t="shared" si="2"/>
        <v>5.5</v>
      </c>
      <c r="F23" s="676">
        <v>5.5</v>
      </c>
      <c r="G23" s="677"/>
      <c r="H23" s="17"/>
      <c r="I23" s="22">
        <f t="shared" si="3"/>
        <v>3.6666666666666665</v>
      </c>
      <c r="J23" s="482" t="s">
        <v>210</v>
      </c>
      <c r="K23" s="517"/>
      <c r="L23" s="518"/>
      <c r="M23" s="579"/>
      <c r="N23" s="663">
        <v>1</v>
      </c>
      <c r="O23" s="390"/>
      <c r="P23" s="519"/>
      <c r="Q23" s="390"/>
      <c r="R23" s="532"/>
      <c r="S23" s="391"/>
      <c r="T23" s="531">
        <f t="shared" si="0"/>
        <v>1</v>
      </c>
      <c r="U23" s="43"/>
      <c r="V23" s="575">
        <v>20</v>
      </c>
    </row>
    <row r="24" spans="1:22" ht="18" x14ac:dyDescent="0.25">
      <c r="A24" s="62">
        <v>21</v>
      </c>
      <c r="B24" s="424" t="s">
        <v>212</v>
      </c>
      <c r="C24" s="585" t="s">
        <v>213</v>
      </c>
      <c r="D24" s="421">
        <f t="shared" si="1"/>
        <v>10</v>
      </c>
      <c r="E24" s="685">
        <f t="shared" si="2"/>
        <v>6.5</v>
      </c>
      <c r="F24" s="676">
        <v>6.5</v>
      </c>
      <c r="G24" s="677"/>
      <c r="H24" s="17"/>
      <c r="I24" s="22">
        <f t="shared" si="3"/>
        <v>3.8333333333333335</v>
      </c>
      <c r="J24" s="482" t="s">
        <v>212</v>
      </c>
      <c r="K24" s="517"/>
      <c r="L24" s="518"/>
      <c r="M24" s="579"/>
      <c r="N24" s="519"/>
      <c r="O24" s="390"/>
      <c r="P24" s="519"/>
      <c r="Q24" s="390"/>
      <c r="R24" s="532"/>
      <c r="S24" s="391"/>
      <c r="T24" s="531">
        <f t="shared" si="0"/>
        <v>0</v>
      </c>
      <c r="U24" s="43"/>
      <c r="V24" s="575">
        <v>21</v>
      </c>
    </row>
    <row r="25" spans="1:22" ht="18" x14ac:dyDescent="0.25">
      <c r="A25" s="62">
        <v>22</v>
      </c>
      <c r="B25" s="424" t="s">
        <v>232</v>
      </c>
      <c r="C25" s="585" t="s">
        <v>233</v>
      </c>
      <c r="D25" s="421">
        <f t="shared" si="1"/>
        <v>12</v>
      </c>
      <c r="E25" s="686">
        <f t="shared" si="2"/>
        <v>2</v>
      </c>
      <c r="F25" s="683">
        <v>2</v>
      </c>
      <c r="G25" s="677"/>
      <c r="H25" s="17"/>
      <c r="I25" s="22">
        <f t="shared" si="3"/>
        <v>2.6666666666666665</v>
      </c>
      <c r="J25" s="482" t="s">
        <v>232</v>
      </c>
      <c r="K25" s="517"/>
      <c r="L25" s="518"/>
      <c r="M25" s="579">
        <v>2</v>
      </c>
      <c r="N25" s="519"/>
      <c r="O25" s="390"/>
      <c r="P25" s="519"/>
      <c r="Q25" s="390"/>
      <c r="R25" s="532"/>
      <c r="S25" s="391"/>
      <c r="T25" s="531">
        <f t="shared" si="0"/>
        <v>2</v>
      </c>
      <c r="U25" s="43"/>
      <c r="V25" s="575">
        <v>22</v>
      </c>
    </row>
    <row r="26" spans="1:22" ht="18" x14ac:dyDescent="0.25">
      <c r="A26" s="62">
        <v>23</v>
      </c>
      <c r="B26" s="424" t="s">
        <v>214</v>
      </c>
      <c r="C26" s="585" t="s">
        <v>17</v>
      </c>
      <c r="D26" s="421">
        <f t="shared" si="1"/>
        <v>12</v>
      </c>
      <c r="E26" s="685">
        <f t="shared" si="2"/>
        <v>9.5</v>
      </c>
      <c r="F26" s="676">
        <v>9.5</v>
      </c>
      <c r="G26" s="677"/>
      <c r="H26" s="17"/>
      <c r="I26" s="22">
        <f t="shared" si="3"/>
        <v>5.166666666666667</v>
      </c>
      <c r="J26" s="482" t="s">
        <v>214</v>
      </c>
      <c r="K26" s="517"/>
      <c r="L26" s="576"/>
      <c r="M26" s="580"/>
      <c r="N26" s="533">
        <v>2</v>
      </c>
      <c r="O26" s="390"/>
      <c r="P26" s="533"/>
      <c r="Q26" s="390"/>
      <c r="R26" s="534"/>
      <c r="S26" s="391"/>
      <c r="T26" s="531">
        <f t="shared" si="0"/>
        <v>2</v>
      </c>
      <c r="U26" s="43"/>
      <c r="V26" s="575">
        <v>23</v>
      </c>
    </row>
    <row r="27" spans="1:22" ht="18" x14ac:dyDescent="0.25">
      <c r="A27" s="62">
        <v>24</v>
      </c>
      <c r="B27" s="424" t="s">
        <v>215</v>
      </c>
      <c r="C27" s="585" t="s">
        <v>216</v>
      </c>
      <c r="D27" s="421">
        <f t="shared" si="1"/>
        <v>12</v>
      </c>
      <c r="E27" s="685">
        <f t="shared" si="2"/>
        <v>7</v>
      </c>
      <c r="F27" s="676">
        <v>7</v>
      </c>
      <c r="G27" s="677"/>
      <c r="H27" s="17"/>
      <c r="I27" s="22">
        <f t="shared" si="3"/>
        <v>4.333333333333333</v>
      </c>
      <c r="J27" s="482" t="s">
        <v>215</v>
      </c>
      <c r="K27" s="517"/>
      <c r="L27" s="576"/>
      <c r="M27" s="580"/>
      <c r="N27" s="533">
        <v>2</v>
      </c>
      <c r="O27" s="390"/>
      <c r="P27" s="533"/>
      <c r="Q27" s="390"/>
      <c r="R27" s="534"/>
      <c r="S27" s="391"/>
      <c r="T27" s="531">
        <f t="shared" si="0"/>
        <v>2</v>
      </c>
      <c r="U27" s="43"/>
      <c r="V27" s="575">
        <v>24</v>
      </c>
    </row>
    <row r="28" spans="1:22" ht="18" x14ac:dyDescent="0.25">
      <c r="A28" s="62">
        <v>25</v>
      </c>
      <c r="B28" s="424" t="s">
        <v>217</v>
      </c>
      <c r="C28" s="585" t="s">
        <v>218</v>
      </c>
      <c r="D28" s="421">
        <f t="shared" si="1"/>
        <v>10</v>
      </c>
      <c r="E28" s="685">
        <f t="shared" si="2"/>
        <v>4.5</v>
      </c>
      <c r="F28" s="676">
        <v>4.5</v>
      </c>
      <c r="G28" s="677"/>
      <c r="H28" s="17"/>
      <c r="I28" s="22">
        <f t="shared" si="3"/>
        <v>3.1666666666666665</v>
      </c>
      <c r="J28" s="482" t="s">
        <v>217</v>
      </c>
      <c r="K28" s="517"/>
      <c r="L28" s="576"/>
      <c r="M28" s="580"/>
      <c r="N28" s="535"/>
      <c r="O28" s="390"/>
      <c r="P28" s="533"/>
      <c r="Q28" s="390"/>
      <c r="R28" s="534"/>
      <c r="S28" s="391"/>
      <c r="T28" s="531">
        <f t="shared" si="0"/>
        <v>0</v>
      </c>
      <c r="U28" s="43"/>
      <c r="V28" s="575">
        <v>25</v>
      </c>
    </row>
    <row r="29" spans="1:22" ht="18" x14ac:dyDescent="0.25">
      <c r="A29" s="62">
        <v>26</v>
      </c>
      <c r="B29" s="424" t="s">
        <v>219</v>
      </c>
      <c r="C29" s="585" t="s">
        <v>220</v>
      </c>
      <c r="D29" s="421">
        <f t="shared" si="1"/>
        <v>14</v>
      </c>
      <c r="E29" s="685">
        <f t="shared" si="2"/>
        <v>6</v>
      </c>
      <c r="F29" s="676">
        <v>6</v>
      </c>
      <c r="G29" s="677"/>
      <c r="H29" s="17"/>
      <c r="I29" s="22">
        <f t="shared" si="3"/>
        <v>4.333333333333333</v>
      </c>
      <c r="J29" s="482" t="s">
        <v>219</v>
      </c>
      <c r="K29" s="517"/>
      <c r="L29" s="576"/>
      <c r="M29" s="580">
        <v>2</v>
      </c>
      <c r="N29" s="533">
        <v>2</v>
      </c>
      <c r="O29" s="390"/>
      <c r="P29" s="533"/>
      <c r="Q29" s="390"/>
      <c r="R29" s="534"/>
      <c r="S29" s="391"/>
      <c r="T29" s="531">
        <f t="shared" si="0"/>
        <v>4</v>
      </c>
      <c r="U29" s="43"/>
      <c r="V29" s="575">
        <v>26</v>
      </c>
    </row>
    <row r="30" spans="1:22" ht="18" x14ac:dyDescent="0.25">
      <c r="A30" s="62">
        <v>27</v>
      </c>
      <c r="B30" s="424" t="s">
        <v>221</v>
      </c>
      <c r="C30" s="585" t="s">
        <v>222</v>
      </c>
      <c r="D30" s="421">
        <f t="shared" si="1"/>
        <v>14</v>
      </c>
      <c r="E30" s="685">
        <f t="shared" si="2"/>
        <v>3.5</v>
      </c>
      <c r="F30" s="676">
        <v>3.5</v>
      </c>
      <c r="G30" s="677"/>
      <c r="H30" s="17"/>
      <c r="I30" s="22">
        <f t="shared" si="3"/>
        <v>3.5</v>
      </c>
      <c r="J30" s="482" t="s">
        <v>221</v>
      </c>
      <c r="K30" s="517"/>
      <c r="L30" s="576"/>
      <c r="M30" s="580">
        <v>2</v>
      </c>
      <c r="N30" s="533">
        <v>2</v>
      </c>
      <c r="O30" s="390"/>
      <c r="P30" s="533"/>
      <c r="Q30" s="390"/>
      <c r="R30" s="534"/>
      <c r="S30" s="391"/>
      <c r="T30" s="531">
        <f t="shared" si="0"/>
        <v>4</v>
      </c>
      <c r="U30" s="43"/>
      <c r="V30" s="575">
        <v>27</v>
      </c>
    </row>
    <row r="31" spans="1:22" ht="18" x14ac:dyDescent="0.25">
      <c r="A31" s="62">
        <v>28</v>
      </c>
      <c r="B31" s="424" t="s">
        <v>223</v>
      </c>
      <c r="C31" s="585" t="s">
        <v>75</v>
      </c>
      <c r="D31" s="421">
        <f t="shared" si="1"/>
        <v>13</v>
      </c>
      <c r="E31" s="685">
        <f t="shared" si="2"/>
        <v>5.5</v>
      </c>
      <c r="F31" s="676">
        <v>5.5</v>
      </c>
      <c r="G31" s="677"/>
      <c r="H31" s="17"/>
      <c r="I31" s="22">
        <f t="shared" si="3"/>
        <v>4</v>
      </c>
      <c r="J31" s="482" t="s">
        <v>223</v>
      </c>
      <c r="K31" s="517"/>
      <c r="L31" s="576"/>
      <c r="M31" s="580">
        <v>2</v>
      </c>
      <c r="N31" s="535">
        <v>1</v>
      </c>
      <c r="O31" s="390"/>
      <c r="P31" s="533"/>
      <c r="Q31" s="390"/>
      <c r="R31" s="534"/>
      <c r="S31" s="391"/>
      <c r="T31" s="531">
        <f t="shared" si="0"/>
        <v>3</v>
      </c>
      <c r="U31" s="43"/>
      <c r="V31" s="575">
        <v>28</v>
      </c>
    </row>
    <row r="32" spans="1:22" ht="18.75" thickBot="1" x14ac:dyDescent="0.3">
      <c r="A32" s="62">
        <v>29</v>
      </c>
      <c r="B32" s="425" t="s">
        <v>234</v>
      </c>
      <c r="C32" s="587" t="s">
        <v>235</v>
      </c>
      <c r="D32" s="421">
        <f t="shared" si="1"/>
        <v>14</v>
      </c>
      <c r="E32" s="685">
        <f t="shared" si="2"/>
        <v>7</v>
      </c>
      <c r="F32" s="678">
        <v>7</v>
      </c>
      <c r="G32" s="679"/>
      <c r="H32" s="46"/>
      <c r="I32" s="22">
        <f t="shared" si="3"/>
        <v>4.666666666666667</v>
      </c>
      <c r="J32" s="483" t="s">
        <v>234</v>
      </c>
      <c r="K32" s="522"/>
      <c r="L32" s="577"/>
      <c r="M32" s="581">
        <v>2</v>
      </c>
      <c r="N32" s="537">
        <v>2</v>
      </c>
      <c r="O32" s="393"/>
      <c r="P32" s="536"/>
      <c r="Q32" s="393"/>
      <c r="R32" s="538"/>
      <c r="S32" s="427"/>
      <c r="T32" s="539">
        <f t="shared" si="0"/>
        <v>4</v>
      </c>
      <c r="U32" s="47"/>
      <c r="V32" s="575">
        <v>29</v>
      </c>
    </row>
    <row r="33" spans="1:31" ht="15" thickBot="1" x14ac:dyDescent="0.35">
      <c r="A33" s="18"/>
      <c r="B33" s="26"/>
      <c r="C33" s="56"/>
      <c r="D33" s="682">
        <f t="shared" ref="D33:I33" si="4">AVERAGE(D4:D32)</f>
        <v>12</v>
      </c>
      <c r="E33" s="687">
        <f t="shared" si="4"/>
        <v>6.0172413793103452</v>
      </c>
      <c r="F33" s="681">
        <f t="shared" si="4"/>
        <v>6.0172413793103452</v>
      </c>
      <c r="G33" s="681" t="e">
        <f t="shared" si="4"/>
        <v>#DIV/0!</v>
      </c>
      <c r="H33" s="680">
        <f t="shared" si="4"/>
        <v>0</v>
      </c>
      <c r="I33" s="680">
        <f t="shared" si="4"/>
        <v>4.0057471264367814</v>
      </c>
      <c r="J33" s="479"/>
      <c r="K33" s="726"/>
      <c r="L33" s="715"/>
      <c r="M33" s="715"/>
      <c r="N33" s="715"/>
      <c r="O33" s="715"/>
      <c r="P33" s="715"/>
      <c r="Q33" s="715"/>
      <c r="R33" s="715"/>
      <c r="S33" s="716"/>
      <c r="T33" s="57"/>
      <c r="U33" s="48"/>
    </row>
    <row r="37" spans="1:31" x14ac:dyDescent="0.2">
      <c r="C37" s="387"/>
      <c r="D37" s="387"/>
      <c r="E37" s="387"/>
      <c r="F37" s="387"/>
      <c r="G37" s="387"/>
      <c r="H37" s="387"/>
      <c r="I37" s="387"/>
      <c r="J37" s="480"/>
      <c r="K37" s="387"/>
      <c r="L37" s="387"/>
      <c r="M37" s="387"/>
      <c r="N37" s="387"/>
      <c r="O37" s="387"/>
      <c r="P37" s="387"/>
      <c r="Q37" s="387"/>
      <c r="R37" s="387"/>
      <c r="S37" s="387"/>
      <c r="T37" s="387"/>
      <c r="U37" s="387"/>
      <c r="V37" s="387"/>
      <c r="W37" s="387"/>
      <c r="X37" s="387"/>
      <c r="Y37" s="387"/>
      <c r="Z37" s="387"/>
      <c r="AA37" s="387"/>
      <c r="AB37" s="387"/>
      <c r="AC37" s="387"/>
      <c r="AD37" s="387"/>
    </row>
    <row r="38" spans="1:31" x14ac:dyDescent="0.2">
      <c r="D38" s="387"/>
      <c r="E38" s="387"/>
      <c r="F38" s="387"/>
      <c r="G38" s="387"/>
      <c r="H38" s="387"/>
      <c r="I38" s="387"/>
      <c r="J38" s="480"/>
      <c r="K38" s="387"/>
      <c r="L38" s="387"/>
      <c r="M38" s="387"/>
      <c r="N38" s="387"/>
      <c r="O38" s="387"/>
      <c r="P38" s="387"/>
      <c r="Q38" s="387"/>
      <c r="R38" s="387"/>
      <c r="S38" s="387"/>
      <c r="T38" s="387"/>
      <c r="U38" s="387"/>
      <c r="V38" s="387"/>
      <c r="W38" s="387"/>
      <c r="X38" s="387"/>
      <c r="Y38" s="387"/>
      <c r="Z38" s="387"/>
      <c r="AA38" s="387"/>
      <c r="AB38" s="387"/>
      <c r="AC38" s="387"/>
      <c r="AD38" s="387"/>
      <c r="AE38" s="387"/>
    </row>
    <row r="39" spans="1:31" x14ac:dyDescent="0.2">
      <c r="D39" s="387"/>
      <c r="E39" s="387"/>
      <c r="F39" s="387"/>
      <c r="G39" s="387"/>
      <c r="H39" s="387"/>
      <c r="I39" s="387"/>
      <c r="J39" s="480"/>
      <c r="K39" s="387"/>
      <c r="L39" s="387"/>
      <c r="M39" s="387"/>
      <c r="N39" s="387"/>
      <c r="O39" s="387"/>
      <c r="P39" s="387"/>
      <c r="Q39" s="387"/>
      <c r="R39" s="387"/>
      <c r="S39" s="387"/>
      <c r="T39" s="387"/>
      <c r="U39" s="387"/>
      <c r="V39" s="387"/>
      <c r="W39" s="387"/>
      <c r="X39" s="387"/>
      <c r="Y39" s="387"/>
      <c r="Z39" s="387"/>
      <c r="AA39" s="387"/>
      <c r="AB39" s="387"/>
      <c r="AC39" s="387"/>
      <c r="AD39" s="387"/>
      <c r="AE39" s="387"/>
    </row>
    <row r="40" spans="1:31" x14ac:dyDescent="0.2">
      <c r="D40" s="387"/>
      <c r="E40" s="387"/>
      <c r="F40" s="387"/>
      <c r="G40" s="387"/>
      <c r="H40" s="387"/>
      <c r="I40" s="387"/>
      <c r="J40" s="480"/>
      <c r="K40" s="387"/>
      <c r="L40" s="387"/>
      <c r="M40" s="387"/>
      <c r="N40" s="387"/>
      <c r="O40" s="387"/>
      <c r="P40" s="387"/>
      <c r="Q40" s="387"/>
      <c r="R40" s="387"/>
      <c r="S40" s="387"/>
      <c r="T40" s="387"/>
      <c r="U40" s="387"/>
      <c r="V40" s="387"/>
      <c r="W40" s="387"/>
      <c r="X40" s="387"/>
      <c r="Y40" s="387"/>
      <c r="Z40" s="387"/>
      <c r="AA40" s="387"/>
      <c r="AB40" s="387"/>
      <c r="AC40" s="387"/>
      <c r="AD40" s="387"/>
      <c r="AE40" s="387"/>
    </row>
    <row r="41" spans="1:31" x14ac:dyDescent="0.2">
      <c r="D41" s="387"/>
      <c r="E41" s="387"/>
      <c r="F41" s="387"/>
      <c r="G41" s="387"/>
      <c r="H41" s="387"/>
      <c r="I41" s="387"/>
      <c r="J41" s="480"/>
      <c r="K41" s="387"/>
      <c r="L41" s="387"/>
      <c r="M41" s="387"/>
      <c r="N41" s="387"/>
      <c r="O41" s="387"/>
      <c r="P41" s="387"/>
      <c r="Q41" s="387"/>
      <c r="R41" s="387"/>
      <c r="S41" s="387"/>
      <c r="T41" s="387"/>
      <c r="U41" s="387"/>
      <c r="V41" s="387"/>
      <c r="W41" s="387"/>
      <c r="X41" s="387"/>
      <c r="Y41" s="387"/>
      <c r="Z41" s="387"/>
      <c r="AA41" s="387"/>
      <c r="AB41" s="387"/>
      <c r="AC41" s="387"/>
      <c r="AD41" s="387"/>
      <c r="AE41" s="387"/>
    </row>
    <row r="42" spans="1:31" x14ac:dyDescent="0.2">
      <c r="D42" s="387"/>
      <c r="E42" s="387"/>
      <c r="F42" s="387"/>
      <c r="G42" s="387"/>
      <c r="H42" s="387"/>
      <c r="I42" s="387"/>
      <c r="J42" s="480"/>
      <c r="K42" s="387"/>
      <c r="L42" s="387"/>
      <c r="M42" s="387"/>
      <c r="N42" s="387"/>
      <c r="O42" s="387"/>
      <c r="P42" s="387"/>
      <c r="Q42" s="387"/>
      <c r="R42" s="387"/>
      <c r="S42" s="387"/>
      <c r="T42" s="387"/>
      <c r="U42" s="387"/>
      <c r="V42" s="387"/>
      <c r="W42" s="387"/>
      <c r="X42" s="387"/>
      <c r="Y42" s="387"/>
      <c r="Z42" s="387"/>
      <c r="AA42" s="387"/>
      <c r="AB42" s="387"/>
      <c r="AC42" s="387"/>
      <c r="AD42" s="387"/>
      <c r="AE42" s="387"/>
    </row>
    <row r="43" spans="1:31" x14ac:dyDescent="0.2">
      <c r="D43" s="387"/>
      <c r="E43" s="387"/>
      <c r="F43" s="387"/>
      <c r="G43" s="387"/>
      <c r="H43" s="387"/>
      <c r="I43" s="387"/>
      <c r="J43" s="480"/>
      <c r="K43" s="387"/>
      <c r="L43" s="387"/>
      <c r="M43" s="387"/>
      <c r="N43" s="387"/>
      <c r="O43" s="387"/>
      <c r="P43" s="387"/>
      <c r="Q43" s="387"/>
      <c r="R43" s="387"/>
      <c r="S43" s="387"/>
      <c r="T43" s="387"/>
      <c r="U43" s="387"/>
      <c r="V43" s="387"/>
      <c r="W43" s="387"/>
      <c r="X43" s="387"/>
      <c r="Y43" s="387"/>
      <c r="Z43" s="387"/>
      <c r="AA43" s="387"/>
      <c r="AB43" s="387"/>
      <c r="AC43" s="387"/>
      <c r="AD43" s="387"/>
      <c r="AE43" s="387"/>
    </row>
    <row r="44" spans="1:31" x14ac:dyDescent="0.2">
      <c r="D44" s="387"/>
      <c r="E44" s="387"/>
      <c r="F44" s="387"/>
      <c r="G44" s="387"/>
      <c r="H44" s="387"/>
      <c r="I44" s="387"/>
      <c r="J44" s="480"/>
      <c r="K44" s="387"/>
      <c r="L44" s="387"/>
      <c r="M44" s="387"/>
      <c r="N44" s="387"/>
      <c r="O44" s="387"/>
      <c r="P44" s="387"/>
      <c r="Q44" s="387"/>
      <c r="R44" s="387"/>
      <c r="S44" s="387"/>
      <c r="T44" s="387"/>
      <c r="U44" s="387"/>
      <c r="V44" s="387"/>
      <c r="W44" s="387"/>
      <c r="X44" s="387"/>
      <c r="Y44" s="387"/>
      <c r="Z44" s="387"/>
      <c r="AA44" s="387"/>
      <c r="AB44" s="387"/>
      <c r="AC44" s="387"/>
      <c r="AD44" s="387"/>
      <c r="AE44" s="387"/>
    </row>
    <row r="45" spans="1:31" x14ac:dyDescent="0.2">
      <c r="D45" s="387"/>
      <c r="E45" s="387"/>
      <c r="F45" s="387"/>
      <c r="G45" s="387"/>
      <c r="H45" s="387"/>
      <c r="I45" s="387"/>
      <c r="J45" s="480"/>
      <c r="K45" s="387"/>
      <c r="L45" s="387"/>
      <c r="M45" s="387"/>
      <c r="N45" s="387"/>
      <c r="O45" s="387"/>
      <c r="P45" s="387"/>
      <c r="Q45" s="387"/>
      <c r="R45" s="387"/>
      <c r="S45" s="387"/>
      <c r="T45" s="387"/>
      <c r="U45" s="387"/>
      <c r="V45" s="387"/>
      <c r="W45" s="387"/>
      <c r="X45" s="387"/>
      <c r="Y45" s="387"/>
      <c r="Z45" s="387"/>
      <c r="AA45" s="387"/>
      <c r="AB45" s="387"/>
      <c r="AC45" s="387"/>
      <c r="AD45" s="387"/>
      <c r="AE45" s="387"/>
    </row>
    <row r="46" spans="1:31" x14ac:dyDescent="0.2">
      <c r="D46" s="387"/>
      <c r="E46" s="387"/>
      <c r="F46" s="387"/>
      <c r="G46" s="387"/>
      <c r="H46" s="387"/>
      <c r="I46" s="387"/>
      <c r="J46" s="480"/>
      <c r="K46" s="387"/>
      <c r="L46" s="387"/>
      <c r="M46" s="387"/>
      <c r="N46" s="387"/>
      <c r="O46" s="387"/>
      <c r="P46" s="387"/>
      <c r="Q46" s="387"/>
      <c r="R46" s="387"/>
      <c r="S46" s="387"/>
      <c r="T46" s="387"/>
      <c r="U46" s="387"/>
      <c r="V46" s="387"/>
      <c r="W46" s="387"/>
      <c r="X46" s="387"/>
      <c r="Y46" s="387"/>
      <c r="Z46" s="387"/>
      <c r="AA46" s="387"/>
      <c r="AB46" s="387"/>
      <c r="AC46" s="387"/>
      <c r="AD46" s="387"/>
      <c r="AE46" s="387"/>
    </row>
    <row r="47" spans="1:31" x14ac:dyDescent="0.2">
      <c r="D47" s="387"/>
      <c r="E47" s="387"/>
      <c r="F47" s="387"/>
      <c r="G47" s="387"/>
      <c r="H47" s="387"/>
      <c r="I47" s="387"/>
      <c r="J47" s="480"/>
      <c r="K47" s="387"/>
      <c r="L47" s="387"/>
      <c r="M47" s="387"/>
      <c r="N47" s="387"/>
      <c r="O47" s="387"/>
      <c r="P47" s="387"/>
      <c r="Q47" s="387"/>
      <c r="R47" s="387"/>
      <c r="S47" s="387"/>
      <c r="T47" s="387"/>
      <c r="U47" s="387"/>
      <c r="V47" s="387"/>
      <c r="W47" s="387"/>
      <c r="X47" s="387"/>
      <c r="Y47" s="387"/>
      <c r="Z47" s="387"/>
      <c r="AA47" s="387"/>
      <c r="AB47" s="387"/>
      <c r="AC47" s="387"/>
      <c r="AD47" s="387"/>
      <c r="AE47" s="387"/>
    </row>
    <row r="48" spans="1:31" x14ac:dyDescent="0.2">
      <c r="D48" s="387"/>
      <c r="E48" s="387"/>
      <c r="F48" s="387"/>
      <c r="G48" s="387"/>
      <c r="H48" s="387"/>
      <c r="I48" s="387"/>
      <c r="J48" s="480"/>
      <c r="K48" s="387"/>
      <c r="L48" s="387"/>
      <c r="M48" s="387"/>
      <c r="N48" s="387"/>
      <c r="O48" s="387"/>
      <c r="P48" s="387"/>
      <c r="Q48" s="387"/>
      <c r="R48" s="387"/>
      <c r="S48" s="387"/>
      <c r="T48" s="387"/>
      <c r="U48" s="387"/>
      <c r="V48" s="387"/>
      <c r="W48" s="387"/>
      <c r="X48" s="387"/>
      <c r="Y48" s="387"/>
      <c r="Z48" s="387"/>
      <c r="AA48" s="387"/>
      <c r="AB48" s="387"/>
      <c r="AC48" s="387"/>
      <c r="AD48" s="387"/>
      <c r="AE48" s="387"/>
    </row>
    <row r="49" spans="4:31" x14ac:dyDescent="0.2">
      <c r="D49" s="387"/>
      <c r="E49" s="387"/>
      <c r="F49" s="387"/>
      <c r="G49" s="387"/>
      <c r="H49" s="387"/>
      <c r="I49" s="387"/>
      <c r="J49" s="480"/>
      <c r="K49" s="387"/>
      <c r="L49" s="387"/>
      <c r="M49" s="387"/>
      <c r="N49" s="387"/>
      <c r="O49" s="387"/>
      <c r="P49" s="387"/>
      <c r="Q49" s="387"/>
      <c r="R49" s="387"/>
      <c r="S49" s="387"/>
      <c r="T49" s="387"/>
      <c r="U49" s="387"/>
      <c r="V49" s="387"/>
      <c r="W49" s="387"/>
      <c r="X49" s="387"/>
      <c r="Y49" s="387"/>
      <c r="Z49" s="387"/>
      <c r="AA49" s="387"/>
      <c r="AB49" s="387"/>
      <c r="AC49" s="387"/>
      <c r="AD49" s="387"/>
      <c r="AE49" s="387"/>
    </row>
    <row r="50" spans="4:31" x14ac:dyDescent="0.2">
      <c r="D50" s="387"/>
      <c r="E50" s="387"/>
      <c r="F50" s="387"/>
      <c r="G50" s="387"/>
      <c r="H50" s="387"/>
      <c r="I50" s="387"/>
      <c r="J50" s="480"/>
      <c r="K50" s="387"/>
      <c r="L50" s="387"/>
      <c r="M50" s="387"/>
      <c r="N50" s="387"/>
      <c r="O50" s="387"/>
      <c r="P50" s="387"/>
      <c r="Q50" s="387"/>
      <c r="R50" s="387"/>
      <c r="S50" s="387"/>
      <c r="T50" s="387"/>
      <c r="U50" s="387"/>
      <c r="V50" s="387"/>
      <c r="W50" s="387"/>
      <c r="X50" s="387"/>
      <c r="Y50" s="387"/>
      <c r="Z50" s="387"/>
      <c r="AA50" s="387"/>
      <c r="AB50" s="387"/>
      <c r="AC50" s="387"/>
      <c r="AD50" s="387"/>
      <c r="AE50" s="387"/>
    </row>
    <row r="51" spans="4:31" x14ac:dyDescent="0.2">
      <c r="D51" s="387"/>
      <c r="E51" s="387"/>
      <c r="F51" s="387"/>
      <c r="G51" s="387"/>
      <c r="H51" s="387"/>
      <c r="I51" s="387"/>
      <c r="J51" s="480"/>
      <c r="K51" s="387"/>
      <c r="L51" s="387"/>
      <c r="M51" s="387"/>
      <c r="N51" s="387"/>
      <c r="O51" s="387"/>
      <c r="P51" s="387"/>
      <c r="Q51" s="387"/>
      <c r="R51" s="387"/>
      <c r="S51" s="387"/>
      <c r="T51" s="387"/>
      <c r="U51" s="387"/>
      <c r="V51" s="387"/>
      <c r="W51" s="387"/>
      <c r="X51" s="387"/>
      <c r="Y51" s="387"/>
      <c r="Z51" s="387"/>
      <c r="AA51" s="387"/>
      <c r="AB51" s="387"/>
      <c r="AC51" s="387"/>
      <c r="AD51" s="387"/>
      <c r="AE51" s="387"/>
    </row>
    <row r="52" spans="4:31" x14ac:dyDescent="0.2">
      <c r="D52" s="387"/>
      <c r="E52" s="387"/>
      <c r="F52" s="387"/>
      <c r="G52" s="387"/>
      <c r="H52" s="387"/>
      <c r="I52" s="387"/>
      <c r="J52" s="480"/>
      <c r="K52" s="387"/>
      <c r="L52" s="387"/>
      <c r="M52" s="387"/>
      <c r="N52" s="387"/>
      <c r="O52" s="387"/>
      <c r="P52" s="387"/>
      <c r="Q52" s="387"/>
      <c r="R52" s="387"/>
      <c r="S52" s="387"/>
      <c r="T52" s="387"/>
      <c r="U52" s="387"/>
      <c r="V52" s="387"/>
      <c r="W52" s="387"/>
      <c r="X52" s="387"/>
      <c r="Y52" s="387"/>
      <c r="Z52" s="387"/>
      <c r="AA52" s="387"/>
      <c r="AB52" s="387"/>
      <c r="AC52" s="387"/>
      <c r="AD52" s="387"/>
      <c r="AE52" s="387"/>
    </row>
    <row r="53" spans="4:31" x14ac:dyDescent="0.2">
      <c r="D53" s="387"/>
      <c r="E53" s="387"/>
      <c r="F53" s="387"/>
      <c r="G53" s="387"/>
      <c r="H53" s="387"/>
      <c r="I53" s="387"/>
      <c r="J53" s="480"/>
      <c r="K53" s="387"/>
      <c r="L53" s="387"/>
      <c r="M53" s="387"/>
      <c r="N53" s="387"/>
      <c r="O53" s="387"/>
      <c r="P53" s="387"/>
      <c r="Q53" s="387"/>
      <c r="R53" s="387"/>
      <c r="S53" s="387"/>
      <c r="T53" s="387"/>
      <c r="U53" s="387"/>
      <c r="V53" s="387"/>
      <c r="W53" s="387"/>
      <c r="X53" s="387"/>
      <c r="Y53" s="387"/>
      <c r="Z53" s="387"/>
      <c r="AA53" s="387"/>
      <c r="AB53" s="387"/>
      <c r="AC53" s="387"/>
      <c r="AD53" s="387"/>
      <c r="AE53" s="387"/>
    </row>
    <row r="54" spans="4:31" x14ac:dyDescent="0.2">
      <c r="D54" s="387"/>
      <c r="E54" s="387"/>
      <c r="F54" s="387"/>
      <c r="G54" s="387"/>
      <c r="H54" s="387"/>
      <c r="I54" s="387"/>
      <c r="J54" s="480"/>
      <c r="K54" s="387"/>
      <c r="L54" s="387"/>
      <c r="M54" s="387"/>
      <c r="N54" s="387"/>
      <c r="O54" s="387"/>
      <c r="P54" s="387"/>
      <c r="Q54" s="387"/>
      <c r="R54" s="387"/>
      <c r="S54" s="387"/>
      <c r="T54" s="387"/>
      <c r="U54" s="387"/>
      <c r="V54" s="387"/>
      <c r="W54" s="387"/>
      <c r="X54" s="387"/>
      <c r="Y54" s="387"/>
      <c r="Z54" s="387"/>
      <c r="AA54" s="387"/>
      <c r="AB54" s="387"/>
      <c r="AC54" s="387"/>
      <c r="AD54" s="387"/>
      <c r="AE54" s="387"/>
    </row>
    <row r="55" spans="4:31" x14ac:dyDescent="0.2">
      <c r="D55" s="387"/>
      <c r="E55" s="387"/>
      <c r="F55" s="387"/>
      <c r="G55" s="387"/>
      <c r="H55" s="387"/>
      <c r="I55" s="387"/>
      <c r="J55" s="480"/>
      <c r="K55" s="387"/>
      <c r="L55" s="387"/>
      <c r="M55" s="387"/>
      <c r="N55" s="387"/>
      <c r="O55" s="387"/>
      <c r="P55" s="387"/>
      <c r="Q55" s="387"/>
      <c r="R55" s="387"/>
      <c r="S55" s="387"/>
      <c r="T55" s="387"/>
      <c r="U55" s="387"/>
      <c r="V55" s="387"/>
      <c r="W55" s="387"/>
      <c r="X55" s="387"/>
      <c r="Y55" s="387"/>
      <c r="Z55" s="387"/>
      <c r="AA55" s="387"/>
      <c r="AB55" s="387"/>
      <c r="AC55" s="387"/>
      <c r="AD55" s="387"/>
      <c r="AE55" s="387"/>
    </row>
    <row r="56" spans="4:31" x14ac:dyDescent="0.2">
      <c r="D56" s="387"/>
      <c r="E56" s="387"/>
      <c r="F56" s="387"/>
      <c r="G56" s="387"/>
      <c r="H56" s="387"/>
      <c r="I56" s="387"/>
      <c r="J56" s="480"/>
      <c r="K56" s="387"/>
      <c r="L56" s="387"/>
      <c r="M56" s="387"/>
      <c r="N56" s="387"/>
      <c r="O56" s="387"/>
      <c r="P56" s="387"/>
      <c r="Q56" s="387"/>
      <c r="R56" s="387"/>
      <c r="S56" s="387"/>
      <c r="T56" s="387"/>
      <c r="U56" s="387"/>
      <c r="V56" s="387"/>
      <c r="W56" s="387"/>
      <c r="X56" s="387"/>
      <c r="Y56" s="387"/>
      <c r="Z56" s="387"/>
      <c r="AA56" s="387"/>
      <c r="AB56" s="387"/>
      <c r="AC56" s="387"/>
      <c r="AD56" s="387"/>
      <c r="AE56" s="387"/>
    </row>
    <row r="57" spans="4:31" x14ac:dyDescent="0.2">
      <c r="D57" s="387"/>
      <c r="E57" s="387"/>
      <c r="F57" s="387"/>
      <c r="G57" s="387"/>
      <c r="H57" s="387"/>
      <c r="I57" s="387"/>
      <c r="J57" s="480"/>
      <c r="K57" s="387"/>
      <c r="L57" s="387"/>
      <c r="M57" s="387"/>
      <c r="N57" s="387"/>
      <c r="O57" s="387"/>
      <c r="P57" s="387"/>
      <c r="Q57" s="387"/>
      <c r="R57" s="387"/>
      <c r="S57" s="387"/>
      <c r="T57" s="387"/>
      <c r="U57" s="387"/>
      <c r="V57" s="387"/>
      <c r="W57" s="387"/>
      <c r="X57" s="387"/>
      <c r="Y57" s="387"/>
      <c r="Z57" s="387"/>
      <c r="AA57" s="387"/>
      <c r="AB57" s="387"/>
      <c r="AC57" s="387"/>
      <c r="AD57" s="387"/>
      <c r="AE57" s="387"/>
    </row>
    <row r="58" spans="4:31" x14ac:dyDescent="0.2">
      <c r="D58" s="387"/>
      <c r="E58" s="387"/>
      <c r="F58" s="387"/>
      <c r="G58" s="387"/>
      <c r="H58" s="387"/>
      <c r="I58" s="387"/>
      <c r="J58" s="480"/>
      <c r="K58" s="387"/>
      <c r="L58" s="387"/>
      <c r="M58" s="387"/>
      <c r="N58" s="387"/>
      <c r="O58" s="387"/>
      <c r="P58" s="387"/>
      <c r="Q58" s="387"/>
      <c r="R58" s="387"/>
      <c r="S58" s="387"/>
      <c r="T58" s="387"/>
      <c r="U58" s="387"/>
      <c r="V58" s="387"/>
      <c r="W58" s="387"/>
      <c r="X58" s="387"/>
      <c r="Y58" s="387"/>
      <c r="Z58" s="387"/>
      <c r="AA58" s="387"/>
      <c r="AB58" s="387"/>
      <c r="AC58" s="387"/>
      <c r="AD58" s="387"/>
      <c r="AE58" s="387"/>
    </row>
    <row r="59" spans="4:31" x14ac:dyDescent="0.2">
      <c r="D59" s="387"/>
      <c r="E59" s="387"/>
      <c r="F59" s="387"/>
      <c r="G59" s="387"/>
      <c r="H59" s="387"/>
      <c r="I59" s="387"/>
      <c r="J59" s="480"/>
      <c r="K59" s="387"/>
      <c r="L59" s="387"/>
      <c r="M59" s="387"/>
      <c r="N59" s="387"/>
      <c r="O59" s="387"/>
      <c r="P59" s="387"/>
      <c r="Q59" s="387"/>
      <c r="R59" s="387"/>
      <c r="S59" s="387"/>
      <c r="T59" s="387"/>
      <c r="U59" s="387"/>
      <c r="V59" s="387"/>
      <c r="W59" s="387"/>
      <c r="X59" s="387"/>
      <c r="Y59" s="387"/>
      <c r="Z59" s="387"/>
      <c r="AA59" s="387"/>
      <c r="AB59" s="387"/>
      <c r="AC59" s="387"/>
      <c r="AD59" s="387"/>
      <c r="AE59" s="387"/>
    </row>
    <row r="60" spans="4:31" x14ac:dyDescent="0.2">
      <c r="D60" s="387"/>
      <c r="E60" s="387"/>
      <c r="F60" s="387"/>
      <c r="G60" s="387"/>
      <c r="H60" s="387"/>
      <c r="I60" s="387"/>
      <c r="J60" s="480"/>
      <c r="K60" s="387"/>
      <c r="L60" s="387"/>
      <c r="M60" s="387"/>
      <c r="N60" s="387"/>
      <c r="O60" s="387"/>
      <c r="P60" s="387"/>
      <c r="Q60" s="387"/>
      <c r="R60" s="387"/>
      <c r="S60" s="387"/>
      <c r="T60" s="387"/>
      <c r="U60" s="387"/>
      <c r="V60" s="387"/>
      <c r="W60" s="387"/>
      <c r="X60" s="387"/>
      <c r="Y60" s="387"/>
      <c r="Z60" s="387"/>
      <c r="AA60" s="387"/>
      <c r="AB60" s="387"/>
      <c r="AC60" s="387"/>
      <c r="AD60" s="387"/>
      <c r="AE60" s="387"/>
    </row>
    <row r="61" spans="4:31" x14ac:dyDescent="0.2">
      <c r="D61" s="387"/>
      <c r="E61" s="387"/>
      <c r="F61" s="387"/>
      <c r="G61" s="387"/>
      <c r="H61" s="387"/>
      <c r="I61" s="387"/>
      <c r="J61" s="480"/>
      <c r="K61" s="387"/>
      <c r="L61" s="387"/>
      <c r="M61" s="387"/>
      <c r="N61" s="387"/>
      <c r="O61" s="387"/>
      <c r="P61" s="387"/>
      <c r="Q61" s="387"/>
      <c r="R61" s="387"/>
      <c r="S61" s="387"/>
      <c r="T61" s="387"/>
      <c r="U61" s="387"/>
      <c r="V61" s="387"/>
      <c r="W61" s="387"/>
      <c r="X61" s="387"/>
      <c r="Y61" s="387"/>
      <c r="Z61" s="387"/>
      <c r="AA61" s="387"/>
      <c r="AB61" s="387"/>
      <c r="AC61" s="387"/>
      <c r="AD61" s="387"/>
      <c r="AE61" s="387"/>
    </row>
    <row r="62" spans="4:31" x14ac:dyDescent="0.2">
      <c r="D62" s="387"/>
      <c r="E62" s="387"/>
      <c r="F62" s="387"/>
      <c r="G62" s="387"/>
      <c r="H62" s="387"/>
      <c r="I62" s="387"/>
      <c r="J62" s="480"/>
      <c r="K62" s="387"/>
      <c r="L62" s="387"/>
      <c r="M62" s="387"/>
      <c r="N62" s="387"/>
      <c r="O62" s="387"/>
      <c r="P62" s="387"/>
      <c r="Q62" s="387"/>
      <c r="R62" s="387"/>
      <c r="S62" s="387"/>
      <c r="T62" s="387"/>
      <c r="U62" s="387"/>
      <c r="V62" s="387"/>
      <c r="W62" s="387"/>
      <c r="X62" s="387"/>
      <c r="Y62" s="387"/>
      <c r="Z62" s="387"/>
      <c r="AA62" s="387"/>
      <c r="AB62" s="387"/>
      <c r="AC62" s="387"/>
      <c r="AD62" s="387"/>
      <c r="AE62" s="387"/>
    </row>
    <row r="63" spans="4:31" x14ac:dyDescent="0.2">
      <c r="D63" s="387"/>
      <c r="E63" s="387"/>
      <c r="F63" s="387"/>
      <c r="G63" s="387"/>
      <c r="H63" s="387"/>
      <c r="I63" s="387"/>
      <c r="J63" s="480"/>
      <c r="K63" s="387"/>
      <c r="L63" s="387"/>
      <c r="M63" s="387"/>
      <c r="N63" s="387"/>
      <c r="O63" s="387"/>
      <c r="P63" s="387"/>
      <c r="Q63" s="387"/>
      <c r="R63" s="387"/>
      <c r="S63" s="387"/>
      <c r="T63" s="387"/>
      <c r="U63" s="387"/>
      <c r="V63" s="387"/>
      <c r="W63" s="387"/>
      <c r="X63" s="387"/>
      <c r="Y63" s="387"/>
      <c r="Z63" s="387"/>
      <c r="AA63" s="387"/>
      <c r="AB63" s="387"/>
      <c r="AC63" s="387"/>
      <c r="AD63" s="387"/>
      <c r="AE63" s="387"/>
    </row>
    <row r="64" spans="4:31" x14ac:dyDescent="0.2">
      <c r="E64"/>
      <c r="K64"/>
    </row>
  </sheetData>
  <mergeCells count="3">
    <mergeCell ref="B2:H2"/>
    <mergeCell ref="K2:S2"/>
    <mergeCell ref="K33:S33"/>
  </mergeCells>
  <hyperlinks>
    <hyperlink ref="K2" r:id="rId1" display="https://meet.google.com/fix-eauc-uaf" xr:uid="{63D65FF4-0A19-41C7-80BE-D27E7C1F1449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3BA8B-F374-4336-B268-96D423D5D358}">
  <sheetPr>
    <pageSetUpPr fitToPage="1"/>
  </sheetPr>
  <dimension ref="A1:AB75"/>
  <sheetViews>
    <sheetView tabSelected="1" zoomScale="96" zoomScaleNormal="96" workbookViewId="0">
      <selection activeCell="F6" sqref="F6"/>
    </sheetView>
  </sheetViews>
  <sheetFormatPr baseColWidth="10" defaultRowHeight="12.75" x14ac:dyDescent="0.2"/>
  <cols>
    <col min="1" max="1" width="3" bestFit="1" customWidth="1"/>
    <col min="2" max="2" width="20.140625" bestFit="1" customWidth="1"/>
    <col min="3" max="3" width="16.42578125" bestFit="1" customWidth="1"/>
    <col min="4" max="4" width="6.42578125" bestFit="1" customWidth="1"/>
    <col min="5" max="5" width="6.85546875" bestFit="1" customWidth="1"/>
    <col min="6" max="7" width="7" bestFit="1" customWidth="1"/>
    <col min="8" max="8" width="6.140625" bestFit="1" customWidth="1"/>
    <col min="9" max="9" width="7.5703125" bestFit="1" customWidth="1"/>
    <col min="10" max="10" width="6.140625" bestFit="1" customWidth="1"/>
    <col min="11" max="11" width="17.85546875" bestFit="1" customWidth="1"/>
    <col min="12" max="12" width="2.85546875" style="20" bestFit="1" customWidth="1"/>
    <col min="13" max="13" width="3.28515625" bestFit="1" customWidth="1"/>
    <col min="14" max="20" width="2.85546875" bestFit="1" customWidth="1"/>
    <col min="21" max="21" width="3.140625" bestFit="1" customWidth="1"/>
    <col min="22" max="22" width="8.42578125" bestFit="1" customWidth="1"/>
    <col min="23" max="23" width="11.42578125" style="575"/>
    <col min="251" max="251" width="3" bestFit="1" customWidth="1"/>
    <col min="252" max="252" width="20.140625" bestFit="1" customWidth="1"/>
    <col min="253" max="253" width="12.7109375" bestFit="1" customWidth="1"/>
    <col min="254" max="254" width="6.28515625" bestFit="1" customWidth="1"/>
    <col min="255" max="255" width="5.85546875" bestFit="1" customWidth="1"/>
    <col min="256" max="256" width="6.7109375" customWidth="1"/>
    <col min="257" max="257" width="5.28515625" bestFit="1" customWidth="1"/>
    <col min="258" max="258" width="5.140625" bestFit="1" customWidth="1"/>
    <col min="507" max="507" width="3" bestFit="1" customWidth="1"/>
    <col min="508" max="508" width="20.140625" bestFit="1" customWidth="1"/>
    <col min="509" max="509" width="12.7109375" bestFit="1" customWidth="1"/>
    <col min="510" max="510" width="6.28515625" bestFit="1" customWidth="1"/>
    <col min="511" max="511" width="5.85546875" bestFit="1" customWidth="1"/>
    <col min="512" max="512" width="6.7109375" customWidth="1"/>
    <col min="513" max="513" width="5.28515625" bestFit="1" customWidth="1"/>
    <col min="514" max="514" width="5.140625" bestFit="1" customWidth="1"/>
    <col min="763" max="763" width="3" bestFit="1" customWidth="1"/>
    <col min="764" max="764" width="20.140625" bestFit="1" customWidth="1"/>
    <col min="765" max="765" width="12.7109375" bestFit="1" customWidth="1"/>
    <col min="766" max="766" width="6.28515625" bestFit="1" customWidth="1"/>
    <col min="767" max="767" width="5.85546875" bestFit="1" customWidth="1"/>
    <col min="768" max="768" width="6.7109375" customWidth="1"/>
    <col min="769" max="769" width="5.28515625" bestFit="1" customWidth="1"/>
    <col min="770" max="770" width="5.140625" bestFit="1" customWidth="1"/>
    <col min="1019" max="1019" width="3" bestFit="1" customWidth="1"/>
    <col min="1020" max="1020" width="20.140625" bestFit="1" customWidth="1"/>
    <col min="1021" max="1021" width="12.7109375" bestFit="1" customWidth="1"/>
    <col min="1022" max="1022" width="6.28515625" bestFit="1" customWidth="1"/>
    <col min="1023" max="1023" width="5.85546875" bestFit="1" customWidth="1"/>
    <col min="1024" max="1024" width="6.7109375" customWidth="1"/>
    <col min="1025" max="1025" width="5.28515625" bestFit="1" customWidth="1"/>
    <col min="1026" max="1026" width="5.140625" bestFit="1" customWidth="1"/>
    <col min="1275" max="1275" width="3" bestFit="1" customWidth="1"/>
    <col min="1276" max="1276" width="20.140625" bestFit="1" customWidth="1"/>
    <col min="1277" max="1277" width="12.7109375" bestFit="1" customWidth="1"/>
    <col min="1278" max="1278" width="6.28515625" bestFit="1" customWidth="1"/>
    <col min="1279" max="1279" width="5.85546875" bestFit="1" customWidth="1"/>
    <col min="1280" max="1280" width="6.7109375" customWidth="1"/>
    <col min="1281" max="1281" width="5.28515625" bestFit="1" customWidth="1"/>
    <col min="1282" max="1282" width="5.140625" bestFit="1" customWidth="1"/>
    <col min="1531" max="1531" width="3" bestFit="1" customWidth="1"/>
    <col min="1532" max="1532" width="20.140625" bestFit="1" customWidth="1"/>
    <col min="1533" max="1533" width="12.7109375" bestFit="1" customWidth="1"/>
    <col min="1534" max="1534" width="6.28515625" bestFit="1" customWidth="1"/>
    <col min="1535" max="1535" width="5.85546875" bestFit="1" customWidth="1"/>
    <col min="1536" max="1536" width="6.7109375" customWidth="1"/>
    <col min="1537" max="1537" width="5.28515625" bestFit="1" customWidth="1"/>
    <col min="1538" max="1538" width="5.140625" bestFit="1" customWidth="1"/>
    <col min="1787" max="1787" width="3" bestFit="1" customWidth="1"/>
    <col min="1788" max="1788" width="20.140625" bestFit="1" customWidth="1"/>
    <col min="1789" max="1789" width="12.7109375" bestFit="1" customWidth="1"/>
    <col min="1790" max="1790" width="6.28515625" bestFit="1" customWidth="1"/>
    <col min="1791" max="1791" width="5.85546875" bestFit="1" customWidth="1"/>
    <col min="1792" max="1792" width="6.7109375" customWidth="1"/>
    <col min="1793" max="1793" width="5.28515625" bestFit="1" customWidth="1"/>
    <col min="1794" max="1794" width="5.140625" bestFit="1" customWidth="1"/>
    <col min="2043" max="2043" width="3" bestFit="1" customWidth="1"/>
    <col min="2044" max="2044" width="20.140625" bestFit="1" customWidth="1"/>
    <col min="2045" max="2045" width="12.7109375" bestFit="1" customWidth="1"/>
    <col min="2046" max="2046" width="6.28515625" bestFit="1" customWidth="1"/>
    <col min="2047" max="2047" width="5.85546875" bestFit="1" customWidth="1"/>
    <col min="2048" max="2048" width="6.7109375" customWidth="1"/>
    <col min="2049" max="2049" width="5.28515625" bestFit="1" customWidth="1"/>
    <col min="2050" max="2050" width="5.140625" bestFit="1" customWidth="1"/>
    <col min="2299" max="2299" width="3" bestFit="1" customWidth="1"/>
    <col min="2300" max="2300" width="20.140625" bestFit="1" customWidth="1"/>
    <col min="2301" max="2301" width="12.7109375" bestFit="1" customWidth="1"/>
    <col min="2302" max="2302" width="6.28515625" bestFit="1" customWidth="1"/>
    <col min="2303" max="2303" width="5.85546875" bestFit="1" customWidth="1"/>
    <col min="2304" max="2304" width="6.7109375" customWidth="1"/>
    <col min="2305" max="2305" width="5.28515625" bestFit="1" customWidth="1"/>
    <col min="2306" max="2306" width="5.140625" bestFit="1" customWidth="1"/>
    <col min="2555" max="2555" width="3" bestFit="1" customWidth="1"/>
    <col min="2556" max="2556" width="20.140625" bestFit="1" customWidth="1"/>
    <col min="2557" max="2557" width="12.7109375" bestFit="1" customWidth="1"/>
    <col min="2558" max="2558" width="6.28515625" bestFit="1" customWidth="1"/>
    <col min="2559" max="2559" width="5.85546875" bestFit="1" customWidth="1"/>
    <col min="2560" max="2560" width="6.7109375" customWidth="1"/>
    <col min="2561" max="2561" width="5.28515625" bestFit="1" customWidth="1"/>
    <col min="2562" max="2562" width="5.140625" bestFit="1" customWidth="1"/>
    <col min="2811" max="2811" width="3" bestFit="1" customWidth="1"/>
    <col min="2812" max="2812" width="20.140625" bestFit="1" customWidth="1"/>
    <col min="2813" max="2813" width="12.7109375" bestFit="1" customWidth="1"/>
    <col min="2814" max="2814" width="6.28515625" bestFit="1" customWidth="1"/>
    <col min="2815" max="2815" width="5.85546875" bestFit="1" customWidth="1"/>
    <col min="2816" max="2816" width="6.7109375" customWidth="1"/>
    <col min="2817" max="2817" width="5.28515625" bestFit="1" customWidth="1"/>
    <col min="2818" max="2818" width="5.140625" bestFit="1" customWidth="1"/>
    <col min="3067" max="3067" width="3" bestFit="1" customWidth="1"/>
    <col min="3068" max="3068" width="20.140625" bestFit="1" customWidth="1"/>
    <col min="3069" max="3069" width="12.7109375" bestFit="1" customWidth="1"/>
    <col min="3070" max="3070" width="6.28515625" bestFit="1" customWidth="1"/>
    <col min="3071" max="3071" width="5.85546875" bestFit="1" customWidth="1"/>
    <col min="3072" max="3072" width="6.7109375" customWidth="1"/>
    <col min="3073" max="3073" width="5.28515625" bestFit="1" customWidth="1"/>
    <col min="3074" max="3074" width="5.140625" bestFit="1" customWidth="1"/>
    <col min="3323" max="3323" width="3" bestFit="1" customWidth="1"/>
    <col min="3324" max="3324" width="20.140625" bestFit="1" customWidth="1"/>
    <col min="3325" max="3325" width="12.7109375" bestFit="1" customWidth="1"/>
    <col min="3326" max="3326" width="6.28515625" bestFit="1" customWidth="1"/>
    <col min="3327" max="3327" width="5.85546875" bestFit="1" customWidth="1"/>
    <col min="3328" max="3328" width="6.7109375" customWidth="1"/>
    <col min="3329" max="3329" width="5.28515625" bestFit="1" customWidth="1"/>
    <col min="3330" max="3330" width="5.140625" bestFit="1" customWidth="1"/>
    <col min="3579" max="3579" width="3" bestFit="1" customWidth="1"/>
    <col min="3580" max="3580" width="20.140625" bestFit="1" customWidth="1"/>
    <col min="3581" max="3581" width="12.7109375" bestFit="1" customWidth="1"/>
    <col min="3582" max="3582" width="6.28515625" bestFit="1" customWidth="1"/>
    <col min="3583" max="3583" width="5.85546875" bestFit="1" customWidth="1"/>
    <col min="3584" max="3584" width="6.7109375" customWidth="1"/>
    <col min="3585" max="3585" width="5.28515625" bestFit="1" customWidth="1"/>
    <col min="3586" max="3586" width="5.140625" bestFit="1" customWidth="1"/>
    <col min="3835" max="3835" width="3" bestFit="1" customWidth="1"/>
    <col min="3836" max="3836" width="20.140625" bestFit="1" customWidth="1"/>
    <col min="3837" max="3837" width="12.7109375" bestFit="1" customWidth="1"/>
    <col min="3838" max="3838" width="6.28515625" bestFit="1" customWidth="1"/>
    <col min="3839" max="3839" width="5.85546875" bestFit="1" customWidth="1"/>
    <col min="3840" max="3840" width="6.7109375" customWidth="1"/>
    <col min="3841" max="3841" width="5.28515625" bestFit="1" customWidth="1"/>
    <col min="3842" max="3842" width="5.140625" bestFit="1" customWidth="1"/>
    <col min="4091" max="4091" width="3" bestFit="1" customWidth="1"/>
    <col min="4092" max="4092" width="20.140625" bestFit="1" customWidth="1"/>
    <col min="4093" max="4093" width="12.7109375" bestFit="1" customWidth="1"/>
    <col min="4094" max="4094" width="6.28515625" bestFit="1" customWidth="1"/>
    <col min="4095" max="4095" width="5.85546875" bestFit="1" customWidth="1"/>
    <col min="4096" max="4096" width="6.7109375" customWidth="1"/>
    <col min="4097" max="4097" width="5.28515625" bestFit="1" customWidth="1"/>
    <col min="4098" max="4098" width="5.140625" bestFit="1" customWidth="1"/>
    <col min="4347" max="4347" width="3" bestFit="1" customWidth="1"/>
    <col min="4348" max="4348" width="20.140625" bestFit="1" customWidth="1"/>
    <col min="4349" max="4349" width="12.7109375" bestFit="1" customWidth="1"/>
    <col min="4350" max="4350" width="6.28515625" bestFit="1" customWidth="1"/>
    <col min="4351" max="4351" width="5.85546875" bestFit="1" customWidth="1"/>
    <col min="4352" max="4352" width="6.7109375" customWidth="1"/>
    <col min="4353" max="4353" width="5.28515625" bestFit="1" customWidth="1"/>
    <col min="4354" max="4354" width="5.140625" bestFit="1" customWidth="1"/>
    <col min="4603" max="4603" width="3" bestFit="1" customWidth="1"/>
    <col min="4604" max="4604" width="20.140625" bestFit="1" customWidth="1"/>
    <col min="4605" max="4605" width="12.7109375" bestFit="1" customWidth="1"/>
    <col min="4606" max="4606" width="6.28515625" bestFit="1" customWidth="1"/>
    <col min="4607" max="4607" width="5.85546875" bestFit="1" customWidth="1"/>
    <col min="4608" max="4608" width="6.7109375" customWidth="1"/>
    <col min="4609" max="4609" width="5.28515625" bestFit="1" customWidth="1"/>
    <col min="4610" max="4610" width="5.140625" bestFit="1" customWidth="1"/>
    <col min="4859" max="4859" width="3" bestFit="1" customWidth="1"/>
    <col min="4860" max="4860" width="20.140625" bestFit="1" customWidth="1"/>
    <col min="4861" max="4861" width="12.7109375" bestFit="1" customWidth="1"/>
    <col min="4862" max="4862" width="6.28515625" bestFit="1" customWidth="1"/>
    <col min="4863" max="4863" width="5.85546875" bestFit="1" customWidth="1"/>
    <col min="4864" max="4864" width="6.7109375" customWidth="1"/>
    <col min="4865" max="4865" width="5.28515625" bestFit="1" customWidth="1"/>
    <col min="4866" max="4866" width="5.140625" bestFit="1" customWidth="1"/>
    <col min="5115" max="5115" width="3" bestFit="1" customWidth="1"/>
    <col min="5116" max="5116" width="20.140625" bestFit="1" customWidth="1"/>
    <col min="5117" max="5117" width="12.7109375" bestFit="1" customWidth="1"/>
    <col min="5118" max="5118" width="6.28515625" bestFit="1" customWidth="1"/>
    <col min="5119" max="5119" width="5.85546875" bestFit="1" customWidth="1"/>
    <col min="5120" max="5120" width="6.7109375" customWidth="1"/>
    <col min="5121" max="5121" width="5.28515625" bestFit="1" customWidth="1"/>
    <col min="5122" max="5122" width="5.140625" bestFit="1" customWidth="1"/>
    <col min="5371" max="5371" width="3" bestFit="1" customWidth="1"/>
    <col min="5372" max="5372" width="20.140625" bestFit="1" customWidth="1"/>
    <col min="5373" max="5373" width="12.7109375" bestFit="1" customWidth="1"/>
    <col min="5374" max="5374" width="6.28515625" bestFit="1" customWidth="1"/>
    <col min="5375" max="5375" width="5.85546875" bestFit="1" customWidth="1"/>
    <col min="5376" max="5376" width="6.7109375" customWidth="1"/>
    <col min="5377" max="5377" width="5.28515625" bestFit="1" customWidth="1"/>
    <col min="5378" max="5378" width="5.140625" bestFit="1" customWidth="1"/>
    <col min="5627" max="5627" width="3" bestFit="1" customWidth="1"/>
    <col min="5628" max="5628" width="20.140625" bestFit="1" customWidth="1"/>
    <col min="5629" max="5629" width="12.7109375" bestFit="1" customWidth="1"/>
    <col min="5630" max="5630" width="6.28515625" bestFit="1" customWidth="1"/>
    <col min="5631" max="5631" width="5.85546875" bestFit="1" customWidth="1"/>
    <col min="5632" max="5632" width="6.7109375" customWidth="1"/>
    <col min="5633" max="5633" width="5.28515625" bestFit="1" customWidth="1"/>
    <col min="5634" max="5634" width="5.140625" bestFit="1" customWidth="1"/>
    <col min="5883" max="5883" width="3" bestFit="1" customWidth="1"/>
    <col min="5884" max="5884" width="20.140625" bestFit="1" customWidth="1"/>
    <col min="5885" max="5885" width="12.7109375" bestFit="1" customWidth="1"/>
    <col min="5886" max="5886" width="6.28515625" bestFit="1" customWidth="1"/>
    <col min="5887" max="5887" width="5.85546875" bestFit="1" customWidth="1"/>
    <col min="5888" max="5888" width="6.7109375" customWidth="1"/>
    <col min="5889" max="5889" width="5.28515625" bestFit="1" customWidth="1"/>
    <col min="5890" max="5890" width="5.140625" bestFit="1" customWidth="1"/>
    <col min="6139" max="6139" width="3" bestFit="1" customWidth="1"/>
    <col min="6140" max="6140" width="20.140625" bestFit="1" customWidth="1"/>
    <col min="6141" max="6141" width="12.7109375" bestFit="1" customWidth="1"/>
    <col min="6142" max="6142" width="6.28515625" bestFit="1" customWidth="1"/>
    <col min="6143" max="6143" width="5.85546875" bestFit="1" customWidth="1"/>
    <col min="6144" max="6144" width="6.7109375" customWidth="1"/>
    <col min="6145" max="6145" width="5.28515625" bestFit="1" customWidth="1"/>
    <col min="6146" max="6146" width="5.140625" bestFit="1" customWidth="1"/>
    <col min="6395" max="6395" width="3" bestFit="1" customWidth="1"/>
    <col min="6396" max="6396" width="20.140625" bestFit="1" customWidth="1"/>
    <col min="6397" max="6397" width="12.7109375" bestFit="1" customWidth="1"/>
    <col min="6398" max="6398" width="6.28515625" bestFit="1" customWidth="1"/>
    <col min="6399" max="6399" width="5.85546875" bestFit="1" customWidth="1"/>
    <col min="6400" max="6400" width="6.7109375" customWidth="1"/>
    <col min="6401" max="6401" width="5.28515625" bestFit="1" customWidth="1"/>
    <col min="6402" max="6402" width="5.140625" bestFit="1" customWidth="1"/>
    <col min="6651" max="6651" width="3" bestFit="1" customWidth="1"/>
    <col min="6652" max="6652" width="20.140625" bestFit="1" customWidth="1"/>
    <col min="6653" max="6653" width="12.7109375" bestFit="1" customWidth="1"/>
    <col min="6654" max="6654" width="6.28515625" bestFit="1" customWidth="1"/>
    <col min="6655" max="6655" width="5.85546875" bestFit="1" customWidth="1"/>
    <col min="6656" max="6656" width="6.7109375" customWidth="1"/>
    <col min="6657" max="6657" width="5.28515625" bestFit="1" customWidth="1"/>
    <col min="6658" max="6658" width="5.140625" bestFit="1" customWidth="1"/>
    <col min="6907" max="6907" width="3" bestFit="1" customWidth="1"/>
    <col min="6908" max="6908" width="20.140625" bestFit="1" customWidth="1"/>
    <col min="6909" max="6909" width="12.7109375" bestFit="1" customWidth="1"/>
    <col min="6910" max="6910" width="6.28515625" bestFit="1" customWidth="1"/>
    <col min="6911" max="6911" width="5.85546875" bestFit="1" customWidth="1"/>
    <col min="6912" max="6912" width="6.7109375" customWidth="1"/>
    <col min="6913" max="6913" width="5.28515625" bestFit="1" customWidth="1"/>
    <col min="6914" max="6914" width="5.140625" bestFit="1" customWidth="1"/>
    <col min="7163" max="7163" width="3" bestFit="1" customWidth="1"/>
    <col min="7164" max="7164" width="20.140625" bestFit="1" customWidth="1"/>
    <col min="7165" max="7165" width="12.7109375" bestFit="1" customWidth="1"/>
    <col min="7166" max="7166" width="6.28515625" bestFit="1" customWidth="1"/>
    <col min="7167" max="7167" width="5.85546875" bestFit="1" customWidth="1"/>
    <col min="7168" max="7168" width="6.7109375" customWidth="1"/>
    <col min="7169" max="7169" width="5.28515625" bestFit="1" customWidth="1"/>
    <col min="7170" max="7170" width="5.140625" bestFit="1" customWidth="1"/>
    <col min="7419" max="7419" width="3" bestFit="1" customWidth="1"/>
    <col min="7420" max="7420" width="20.140625" bestFit="1" customWidth="1"/>
    <col min="7421" max="7421" width="12.7109375" bestFit="1" customWidth="1"/>
    <col min="7422" max="7422" width="6.28515625" bestFit="1" customWidth="1"/>
    <col min="7423" max="7423" width="5.85546875" bestFit="1" customWidth="1"/>
    <col min="7424" max="7424" width="6.7109375" customWidth="1"/>
    <col min="7425" max="7425" width="5.28515625" bestFit="1" customWidth="1"/>
    <col min="7426" max="7426" width="5.140625" bestFit="1" customWidth="1"/>
    <col min="7675" max="7675" width="3" bestFit="1" customWidth="1"/>
    <col min="7676" max="7676" width="20.140625" bestFit="1" customWidth="1"/>
    <col min="7677" max="7677" width="12.7109375" bestFit="1" customWidth="1"/>
    <col min="7678" max="7678" width="6.28515625" bestFit="1" customWidth="1"/>
    <col min="7679" max="7679" width="5.85546875" bestFit="1" customWidth="1"/>
    <col min="7680" max="7680" width="6.7109375" customWidth="1"/>
    <col min="7681" max="7681" width="5.28515625" bestFit="1" customWidth="1"/>
    <col min="7682" max="7682" width="5.140625" bestFit="1" customWidth="1"/>
    <col min="7931" max="7931" width="3" bestFit="1" customWidth="1"/>
    <col min="7932" max="7932" width="20.140625" bestFit="1" customWidth="1"/>
    <col min="7933" max="7933" width="12.7109375" bestFit="1" customWidth="1"/>
    <col min="7934" max="7934" width="6.28515625" bestFit="1" customWidth="1"/>
    <col min="7935" max="7935" width="5.85546875" bestFit="1" customWidth="1"/>
    <col min="7936" max="7936" width="6.7109375" customWidth="1"/>
    <col min="7937" max="7937" width="5.28515625" bestFit="1" customWidth="1"/>
    <col min="7938" max="7938" width="5.140625" bestFit="1" customWidth="1"/>
    <col min="8187" max="8187" width="3" bestFit="1" customWidth="1"/>
    <col min="8188" max="8188" width="20.140625" bestFit="1" customWidth="1"/>
    <col min="8189" max="8189" width="12.7109375" bestFit="1" customWidth="1"/>
    <col min="8190" max="8190" width="6.28515625" bestFit="1" customWidth="1"/>
    <col min="8191" max="8191" width="5.85546875" bestFit="1" customWidth="1"/>
    <col min="8192" max="8192" width="6.7109375" customWidth="1"/>
    <col min="8193" max="8193" width="5.28515625" bestFit="1" customWidth="1"/>
    <col min="8194" max="8194" width="5.140625" bestFit="1" customWidth="1"/>
    <col min="8443" max="8443" width="3" bestFit="1" customWidth="1"/>
    <col min="8444" max="8444" width="20.140625" bestFit="1" customWidth="1"/>
    <col min="8445" max="8445" width="12.7109375" bestFit="1" customWidth="1"/>
    <col min="8446" max="8446" width="6.28515625" bestFit="1" customWidth="1"/>
    <col min="8447" max="8447" width="5.85546875" bestFit="1" customWidth="1"/>
    <col min="8448" max="8448" width="6.7109375" customWidth="1"/>
    <col min="8449" max="8449" width="5.28515625" bestFit="1" customWidth="1"/>
    <col min="8450" max="8450" width="5.140625" bestFit="1" customWidth="1"/>
    <col min="8699" max="8699" width="3" bestFit="1" customWidth="1"/>
    <col min="8700" max="8700" width="20.140625" bestFit="1" customWidth="1"/>
    <col min="8701" max="8701" width="12.7109375" bestFit="1" customWidth="1"/>
    <col min="8702" max="8702" width="6.28515625" bestFit="1" customWidth="1"/>
    <col min="8703" max="8703" width="5.85546875" bestFit="1" customWidth="1"/>
    <col min="8704" max="8704" width="6.7109375" customWidth="1"/>
    <col min="8705" max="8705" width="5.28515625" bestFit="1" customWidth="1"/>
    <col min="8706" max="8706" width="5.140625" bestFit="1" customWidth="1"/>
    <col min="8955" max="8955" width="3" bestFit="1" customWidth="1"/>
    <col min="8956" max="8956" width="20.140625" bestFit="1" customWidth="1"/>
    <col min="8957" max="8957" width="12.7109375" bestFit="1" customWidth="1"/>
    <col min="8958" max="8958" width="6.28515625" bestFit="1" customWidth="1"/>
    <col min="8959" max="8959" width="5.85546875" bestFit="1" customWidth="1"/>
    <col min="8960" max="8960" width="6.7109375" customWidth="1"/>
    <col min="8961" max="8961" width="5.28515625" bestFit="1" customWidth="1"/>
    <col min="8962" max="8962" width="5.140625" bestFit="1" customWidth="1"/>
    <col min="9211" max="9211" width="3" bestFit="1" customWidth="1"/>
    <col min="9212" max="9212" width="20.140625" bestFit="1" customWidth="1"/>
    <col min="9213" max="9213" width="12.7109375" bestFit="1" customWidth="1"/>
    <col min="9214" max="9214" width="6.28515625" bestFit="1" customWidth="1"/>
    <col min="9215" max="9215" width="5.85546875" bestFit="1" customWidth="1"/>
    <col min="9216" max="9216" width="6.7109375" customWidth="1"/>
    <col min="9217" max="9217" width="5.28515625" bestFit="1" customWidth="1"/>
    <col min="9218" max="9218" width="5.140625" bestFit="1" customWidth="1"/>
    <col min="9467" max="9467" width="3" bestFit="1" customWidth="1"/>
    <col min="9468" max="9468" width="20.140625" bestFit="1" customWidth="1"/>
    <col min="9469" max="9469" width="12.7109375" bestFit="1" customWidth="1"/>
    <col min="9470" max="9470" width="6.28515625" bestFit="1" customWidth="1"/>
    <col min="9471" max="9471" width="5.85546875" bestFit="1" customWidth="1"/>
    <col min="9472" max="9472" width="6.7109375" customWidth="1"/>
    <col min="9473" max="9473" width="5.28515625" bestFit="1" customWidth="1"/>
    <col min="9474" max="9474" width="5.140625" bestFit="1" customWidth="1"/>
    <col min="9723" max="9723" width="3" bestFit="1" customWidth="1"/>
    <col min="9724" max="9724" width="20.140625" bestFit="1" customWidth="1"/>
    <col min="9725" max="9725" width="12.7109375" bestFit="1" customWidth="1"/>
    <col min="9726" max="9726" width="6.28515625" bestFit="1" customWidth="1"/>
    <col min="9727" max="9727" width="5.85546875" bestFit="1" customWidth="1"/>
    <col min="9728" max="9728" width="6.7109375" customWidth="1"/>
    <col min="9729" max="9729" width="5.28515625" bestFit="1" customWidth="1"/>
    <col min="9730" max="9730" width="5.140625" bestFit="1" customWidth="1"/>
    <col min="9979" max="9979" width="3" bestFit="1" customWidth="1"/>
    <col min="9980" max="9980" width="20.140625" bestFit="1" customWidth="1"/>
    <col min="9981" max="9981" width="12.7109375" bestFit="1" customWidth="1"/>
    <col min="9982" max="9982" width="6.28515625" bestFit="1" customWidth="1"/>
    <col min="9983" max="9983" width="5.85546875" bestFit="1" customWidth="1"/>
    <col min="9984" max="9984" width="6.7109375" customWidth="1"/>
    <col min="9985" max="9985" width="5.28515625" bestFit="1" customWidth="1"/>
    <col min="9986" max="9986" width="5.140625" bestFit="1" customWidth="1"/>
    <col min="10235" max="10235" width="3" bestFit="1" customWidth="1"/>
    <col min="10236" max="10236" width="20.140625" bestFit="1" customWidth="1"/>
    <col min="10237" max="10237" width="12.7109375" bestFit="1" customWidth="1"/>
    <col min="10238" max="10238" width="6.28515625" bestFit="1" customWidth="1"/>
    <col min="10239" max="10239" width="5.85546875" bestFit="1" customWidth="1"/>
    <col min="10240" max="10240" width="6.7109375" customWidth="1"/>
    <col min="10241" max="10241" width="5.28515625" bestFit="1" customWidth="1"/>
    <col min="10242" max="10242" width="5.140625" bestFit="1" customWidth="1"/>
    <col min="10491" max="10491" width="3" bestFit="1" customWidth="1"/>
    <col min="10492" max="10492" width="20.140625" bestFit="1" customWidth="1"/>
    <col min="10493" max="10493" width="12.7109375" bestFit="1" customWidth="1"/>
    <col min="10494" max="10494" width="6.28515625" bestFit="1" customWidth="1"/>
    <col min="10495" max="10495" width="5.85546875" bestFit="1" customWidth="1"/>
    <col min="10496" max="10496" width="6.7109375" customWidth="1"/>
    <col min="10497" max="10497" width="5.28515625" bestFit="1" customWidth="1"/>
    <col min="10498" max="10498" width="5.140625" bestFit="1" customWidth="1"/>
    <col min="10747" max="10747" width="3" bestFit="1" customWidth="1"/>
    <col min="10748" max="10748" width="20.140625" bestFit="1" customWidth="1"/>
    <col min="10749" max="10749" width="12.7109375" bestFit="1" customWidth="1"/>
    <col min="10750" max="10750" width="6.28515625" bestFit="1" customWidth="1"/>
    <col min="10751" max="10751" width="5.85546875" bestFit="1" customWidth="1"/>
    <col min="10752" max="10752" width="6.7109375" customWidth="1"/>
    <col min="10753" max="10753" width="5.28515625" bestFit="1" customWidth="1"/>
    <col min="10754" max="10754" width="5.140625" bestFit="1" customWidth="1"/>
    <col min="11003" max="11003" width="3" bestFit="1" customWidth="1"/>
    <col min="11004" max="11004" width="20.140625" bestFit="1" customWidth="1"/>
    <col min="11005" max="11005" width="12.7109375" bestFit="1" customWidth="1"/>
    <col min="11006" max="11006" width="6.28515625" bestFit="1" customWidth="1"/>
    <col min="11007" max="11007" width="5.85546875" bestFit="1" customWidth="1"/>
    <col min="11008" max="11008" width="6.7109375" customWidth="1"/>
    <col min="11009" max="11009" width="5.28515625" bestFit="1" customWidth="1"/>
    <col min="11010" max="11010" width="5.140625" bestFit="1" customWidth="1"/>
    <col min="11259" max="11259" width="3" bestFit="1" customWidth="1"/>
    <col min="11260" max="11260" width="20.140625" bestFit="1" customWidth="1"/>
    <col min="11261" max="11261" width="12.7109375" bestFit="1" customWidth="1"/>
    <col min="11262" max="11262" width="6.28515625" bestFit="1" customWidth="1"/>
    <col min="11263" max="11263" width="5.85546875" bestFit="1" customWidth="1"/>
    <col min="11264" max="11264" width="6.7109375" customWidth="1"/>
    <col min="11265" max="11265" width="5.28515625" bestFit="1" customWidth="1"/>
    <col min="11266" max="11266" width="5.140625" bestFit="1" customWidth="1"/>
    <col min="11515" max="11515" width="3" bestFit="1" customWidth="1"/>
    <col min="11516" max="11516" width="20.140625" bestFit="1" customWidth="1"/>
    <col min="11517" max="11517" width="12.7109375" bestFit="1" customWidth="1"/>
    <col min="11518" max="11518" width="6.28515625" bestFit="1" customWidth="1"/>
    <col min="11519" max="11519" width="5.85546875" bestFit="1" customWidth="1"/>
    <col min="11520" max="11520" width="6.7109375" customWidth="1"/>
    <col min="11521" max="11521" width="5.28515625" bestFit="1" customWidth="1"/>
    <col min="11522" max="11522" width="5.140625" bestFit="1" customWidth="1"/>
    <col min="11771" max="11771" width="3" bestFit="1" customWidth="1"/>
    <col min="11772" max="11772" width="20.140625" bestFit="1" customWidth="1"/>
    <col min="11773" max="11773" width="12.7109375" bestFit="1" customWidth="1"/>
    <col min="11774" max="11774" width="6.28515625" bestFit="1" customWidth="1"/>
    <col min="11775" max="11775" width="5.85546875" bestFit="1" customWidth="1"/>
    <col min="11776" max="11776" width="6.7109375" customWidth="1"/>
    <col min="11777" max="11777" width="5.28515625" bestFit="1" customWidth="1"/>
    <col min="11778" max="11778" width="5.140625" bestFit="1" customWidth="1"/>
    <col min="12027" max="12027" width="3" bestFit="1" customWidth="1"/>
    <col min="12028" max="12028" width="20.140625" bestFit="1" customWidth="1"/>
    <col min="12029" max="12029" width="12.7109375" bestFit="1" customWidth="1"/>
    <col min="12030" max="12030" width="6.28515625" bestFit="1" customWidth="1"/>
    <col min="12031" max="12031" width="5.85546875" bestFit="1" customWidth="1"/>
    <col min="12032" max="12032" width="6.7109375" customWidth="1"/>
    <col min="12033" max="12033" width="5.28515625" bestFit="1" customWidth="1"/>
    <col min="12034" max="12034" width="5.140625" bestFit="1" customWidth="1"/>
    <col min="12283" max="12283" width="3" bestFit="1" customWidth="1"/>
    <col min="12284" max="12284" width="20.140625" bestFit="1" customWidth="1"/>
    <col min="12285" max="12285" width="12.7109375" bestFit="1" customWidth="1"/>
    <col min="12286" max="12286" width="6.28515625" bestFit="1" customWidth="1"/>
    <col min="12287" max="12287" width="5.85546875" bestFit="1" customWidth="1"/>
    <col min="12288" max="12288" width="6.7109375" customWidth="1"/>
    <col min="12289" max="12289" width="5.28515625" bestFit="1" customWidth="1"/>
    <col min="12290" max="12290" width="5.140625" bestFit="1" customWidth="1"/>
    <col min="12539" max="12539" width="3" bestFit="1" customWidth="1"/>
    <col min="12540" max="12540" width="20.140625" bestFit="1" customWidth="1"/>
    <col min="12541" max="12541" width="12.7109375" bestFit="1" customWidth="1"/>
    <col min="12542" max="12542" width="6.28515625" bestFit="1" customWidth="1"/>
    <col min="12543" max="12543" width="5.85546875" bestFit="1" customWidth="1"/>
    <col min="12544" max="12544" width="6.7109375" customWidth="1"/>
    <col min="12545" max="12545" width="5.28515625" bestFit="1" customWidth="1"/>
    <col min="12546" max="12546" width="5.140625" bestFit="1" customWidth="1"/>
    <col min="12795" max="12795" width="3" bestFit="1" customWidth="1"/>
    <col min="12796" max="12796" width="20.140625" bestFit="1" customWidth="1"/>
    <col min="12797" max="12797" width="12.7109375" bestFit="1" customWidth="1"/>
    <col min="12798" max="12798" width="6.28515625" bestFit="1" customWidth="1"/>
    <col min="12799" max="12799" width="5.85546875" bestFit="1" customWidth="1"/>
    <col min="12800" max="12800" width="6.7109375" customWidth="1"/>
    <col min="12801" max="12801" width="5.28515625" bestFit="1" customWidth="1"/>
    <col min="12802" max="12802" width="5.140625" bestFit="1" customWidth="1"/>
    <col min="13051" max="13051" width="3" bestFit="1" customWidth="1"/>
    <col min="13052" max="13052" width="20.140625" bestFit="1" customWidth="1"/>
    <col min="13053" max="13053" width="12.7109375" bestFit="1" customWidth="1"/>
    <col min="13054" max="13054" width="6.28515625" bestFit="1" customWidth="1"/>
    <col min="13055" max="13055" width="5.85546875" bestFit="1" customWidth="1"/>
    <col min="13056" max="13056" width="6.7109375" customWidth="1"/>
    <col min="13057" max="13057" width="5.28515625" bestFit="1" customWidth="1"/>
    <col min="13058" max="13058" width="5.140625" bestFit="1" customWidth="1"/>
    <col min="13307" max="13307" width="3" bestFit="1" customWidth="1"/>
    <col min="13308" max="13308" width="20.140625" bestFit="1" customWidth="1"/>
    <col min="13309" max="13309" width="12.7109375" bestFit="1" customWidth="1"/>
    <col min="13310" max="13310" width="6.28515625" bestFit="1" customWidth="1"/>
    <col min="13311" max="13311" width="5.85546875" bestFit="1" customWidth="1"/>
    <col min="13312" max="13312" width="6.7109375" customWidth="1"/>
    <col min="13313" max="13313" width="5.28515625" bestFit="1" customWidth="1"/>
    <col min="13314" max="13314" width="5.140625" bestFit="1" customWidth="1"/>
    <col min="13563" max="13563" width="3" bestFit="1" customWidth="1"/>
    <col min="13564" max="13564" width="20.140625" bestFit="1" customWidth="1"/>
    <col min="13565" max="13565" width="12.7109375" bestFit="1" customWidth="1"/>
    <col min="13566" max="13566" width="6.28515625" bestFit="1" customWidth="1"/>
    <col min="13567" max="13567" width="5.85546875" bestFit="1" customWidth="1"/>
    <col min="13568" max="13568" width="6.7109375" customWidth="1"/>
    <col min="13569" max="13569" width="5.28515625" bestFit="1" customWidth="1"/>
    <col min="13570" max="13570" width="5.140625" bestFit="1" customWidth="1"/>
    <col min="13819" max="13819" width="3" bestFit="1" customWidth="1"/>
    <col min="13820" max="13820" width="20.140625" bestFit="1" customWidth="1"/>
    <col min="13821" max="13821" width="12.7109375" bestFit="1" customWidth="1"/>
    <col min="13822" max="13822" width="6.28515625" bestFit="1" customWidth="1"/>
    <col min="13823" max="13823" width="5.85546875" bestFit="1" customWidth="1"/>
    <col min="13824" max="13824" width="6.7109375" customWidth="1"/>
    <col min="13825" max="13825" width="5.28515625" bestFit="1" customWidth="1"/>
    <col min="13826" max="13826" width="5.140625" bestFit="1" customWidth="1"/>
    <col min="14075" max="14075" width="3" bestFit="1" customWidth="1"/>
    <col min="14076" max="14076" width="20.140625" bestFit="1" customWidth="1"/>
    <col min="14077" max="14077" width="12.7109375" bestFit="1" customWidth="1"/>
    <col min="14078" max="14078" width="6.28515625" bestFit="1" customWidth="1"/>
    <col min="14079" max="14079" width="5.85546875" bestFit="1" customWidth="1"/>
    <col min="14080" max="14080" width="6.7109375" customWidth="1"/>
    <col min="14081" max="14081" width="5.28515625" bestFit="1" customWidth="1"/>
    <col min="14082" max="14082" width="5.140625" bestFit="1" customWidth="1"/>
    <col min="14331" max="14331" width="3" bestFit="1" customWidth="1"/>
    <col min="14332" max="14332" width="20.140625" bestFit="1" customWidth="1"/>
    <col min="14333" max="14333" width="12.7109375" bestFit="1" customWidth="1"/>
    <col min="14334" max="14334" width="6.28515625" bestFit="1" customWidth="1"/>
    <col min="14335" max="14335" width="5.85546875" bestFit="1" customWidth="1"/>
    <col min="14336" max="14336" width="6.7109375" customWidth="1"/>
    <col min="14337" max="14337" width="5.28515625" bestFit="1" customWidth="1"/>
    <col min="14338" max="14338" width="5.140625" bestFit="1" customWidth="1"/>
    <col min="14587" max="14587" width="3" bestFit="1" customWidth="1"/>
    <col min="14588" max="14588" width="20.140625" bestFit="1" customWidth="1"/>
    <col min="14589" max="14589" width="12.7109375" bestFit="1" customWidth="1"/>
    <col min="14590" max="14590" width="6.28515625" bestFit="1" customWidth="1"/>
    <col min="14591" max="14591" width="5.85546875" bestFit="1" customWidth="1"/>
    <col min="14592" max="14592" width="6.7109375" customWidth="1"/>
    <col min="14593" max="14593" width="5.28515625" bestFit="1" customWidth="1"/>
    <col min="14594" max="14594" width="5.140625" bestFit="1" customWidth="1"/>
    <col min="14843" max="14843" width="3" bestFit="1" customWidth="1"/>
    <col min="14844" max="14844" width="20.140625" bestFit="1" customWidth="1"/>
    <col min="14845" max="14845" width="12.7109375" bestFit="1" customWidth="1"/>
    <col min="14846" max="14846" width="6.28515625" bestFit="1" customWidth="1"/>
    <col min="14847" max="14847" width="5.85546875" bestFit="1" customWidth="1"/>
    <col min="14848" max="14848" width="6.7109375" customWidth="1"/>
    <col min="14849" max="14849" width="5.28515625" bestFit="1" customWidth="1"/>
    <col min="14850" max="14850" width="5.140625" bestFit="1" customWidth="1"/>
    <col min="15099" max="15099" width="3" bestFit="1" customWidth="1"/>
    <col min="15100" max="15100" width="20.140625" bestFit="1" customWidth="1"/>
    <col min="15101" max="15101" width="12.7109375" bestFit="1" customWidth="1"/>
    <col min="15102" max="15102" width="6.28515625" bestFit="1" customWidth="1"/>
    <col min="15103" max="15103" width="5.85546875" bestFit="1" customWidth="1"/>
    <col min="15104" max="15104" width="6.7109375" customWidth="1"/>
    <col min="15105" max="15105" width="5.28515625" bestFit="1" customWidth="1"/>
    <col min="15106" max="15106" width="5.140625" bestFit="1" customWidth="1"/>
    <col min="15355" max="15355" width="3" bestFit="1" customWidth="1"/>
    <col min="15356" max="15356" width="20.140625" bestFit="1" customWidth="1"/>
    <col min="15357" max="15357" width="12.7109375" bestFit="1" customWidth="1"/>
    <col min="15358" max="15358" width="6.28515625" bestFit="1" customWidth="1"/>
    <col min="15359" max="15359" width="5.85546875" bestFit="1" customWidth="1"/>
    <col min="15360" max="15360" width="6.7109375" customWidth="1"/>
    <col min="15361" max="15361" width="5.28515625" bestFit="1" customWidth="1"/>
    <col min="15362" max="15362" width="5.140625" bestFit="1" customWidth="1"/>
    <col min="15611" max="15611" width="3" bestFit="1" customWidth="1"/>
    <col min="15612" max="15612" width="20.140625" bestFit="1" customWidth="1"/>
    <col min="15613" max="15613" width="12.7109375" bestFit="1" customWidth="1"/>
    <col min="15614" max="15614" width="6.28515625" bestFit="1" customWidth="1"/>
    <col min="15615" max="15615" width="5.85546875" bestFit="1" customWidth="1"/>
    <col min="15616" max="15616" width="6.7109375" customWidth="1"/>
    <col min="15617" max="15617" width="5.28515625" bestFit="1" customWidth="1"/>
    <col min="15618" max="15618" width="5.140625" bestFit="1" customWidth="1"/>
    <col min="15867" max="15867" width="3" bestFit="1" customWidth="1"/>
    <col min="15868" max="15868" width="20.140625" bestFit="1" customWidth="1"/>
    <col min="15869" max="15869" width="12.7109375" bestFit="1" customWidth="1"/>
    <col min="15870" max="15870" width="6.28515625" bestFit="1" customWidth="1"/>
    <col min="15871" max="15871" width="5.85546875" bestFit="1" customWidth="1"/>
    <col min="15872" max="15872" width="6.7109375" customWidth="1"/>
    <col min="15873" max="15873" width="5.28515625" bestFit="1" customWidth="1"/>
    <col min="15874" max="15874" width="5.140625" bestFit="1" customWidth="1"/>
    <col min="16123" max="16123" width="3" bestFit="1" customWidth="1"/>
    <col min="16124" max="16124" width="20.140625" bestFit="1" customWidth="1"/>
    <col min="16125" max="16125" width="12.7109375" bestFit="1" customWidth="1"/>
    <col min="16126" max="16126" width="6.28515625" bestFit="1" customWidth="1"/>
    <col min="16127" max="16127" width="5.85546875" bestFit="1" customWidth="1"/>
    <col min="16128" max="16128" width="6.7109375" customWidth="1"/>
    <col min="16129" max="16129" width="5.28515625" bestFit="1" customWidth="1"/>
    <col min="16130" max="16130" width="5.140625" bestFit="1" customWidth="1"/>
  </cols>
  <sheetData>
    <row r="1" spans="1:23" ht="19.5" thickBot="1" x14ac:dyDescent="0.35">
      <c r="B1" s="727" t="s">
        <v>42</v>
      </c>
      <c r="C1" s="727"/>
      <c r="D1" s="727"/>
      <c r="E1" s="727"/>
      <c r="F1" s="727"/>
      <c r="G1" s="727"/>
      <c r="H1" s="727"/>
      <c r="K1" s="36"/>
      <c r="L1" s="728" t="s">
        <v>36</v>
      </c>
      <c r="M1" s="696"/>
      <c r="N1" s="696"/>
      <c r="O1" s="696"/>
      <c r="P1" s="696"/>
      <c r="Q1" s="696"/>
      <c r="R1" s="696"/>
      <c r="S1" s="696"/>
      <c r="T1" s="729"/>
      <c r="V1" s="37"/>
    </row>
    <row r="2" spans="1:23" ht="15.75" thickBot="1" x14ac:dyDescent="0.35">
      <c r="A2" s="61"/>
      <c r="B2" s="430" t="s">
        <v>0</v>
      </c>
      <c r="C2" s="484"/>
      <c r="D2" s="582" t="s">
        <v>21</v>
      </c>
      <c r="E2" s="104" t="s">
        <v>6</v>
      </c>
      <c r="F2" s="105" t="s">
        <v>43</v>
      </c>
      <c r="G2" s="116" t="s">
        <v>44</v>
      </c>
      <c r="H2" s="117" t="s">
        <v>15</v>
      </c>
      <c r="I2" s="136" t="s">
        <v>9</v>
      </c>
      <c r="J2" s="496" t="s">
        <v>52</v>
      </c>
      <c r="K2" s="491"/>
      <c r="L2" s="53" t="s">
        <v>27</v>
      </c>
      <c r="M2" s="54" t="s">
        <v>37</v>
      </c>
      <c r="N2" s="53" t="s">
        <v>29</v>
      </c>
      <c r="O2" s="54" t="s">
        <v>30</v>
      </c>
      <c r="P2" s="170" t="s">
        <v>31</v>
      </c>
      <c r="Q2" s="54" t="s">
        <v>32</v>
      </c>
      <c r="R2" s="53" t="s">
        <v>33</v>
      </c>
      <c r="S2" s="54" t="s">
        <v>34</v>
      </c>
      <c r="T2" s="175" t="s">
        <v>35</v>
      </c>
      <c r="U2" s="40" t="s">
        <v>38</v>
      </c>
      <c r="V2" s="41" t="s">
        <v>39</v>
      </c>
    </row>
    <row r="3" spans="1:23" ht="15" x14ac:dyDescent="0.25">
      <c r="A3" s="433">
        <v>1</v>
      </c>
      <c r="B3" s="431" t="s">
        <v>86</v>
      </c>
      <c r="C3" s="485" t="s">
        <v>243</v>
      </c>
      <c r="D3" s="670">
        <f>+(10+U3-V3)</f>
        <v>10</v>
      </c>
      <c r="E3" s="106">
        <f>+(F3+G3)</f>
        <v>0</v>
      </c>
      <c r="F3" s="755">
        <v>0</v>
      </c>
      <c r="G3" s="759">
        <v>0</v>
      </c>
      <c r="H3" s="763">
        <v>0</v>
      </c>
      <c r="I3" s="122">
        <f>+(D3+E3*2+H3*3)/6</f>
        <v>1.6666666666666667</v>
      </c>
      <c r="J3" s="497"/>
      <c r="K3" s="492" t="s">
        <v>86</v>
      </c>
      <c r="L3" s="588"/>
      <c r="M3" s="589"/>
      <c r="N3" s="664"/>
      <c r="O3" s="51"/>
      <c r="P3" s="51"/>
      <c r="Q3" s="51"/>
      <c r="R3" s="388"/>
      <c r="S3" s="51"/>
      <c r="T3" s="388"/>
      <c r="U3" s="42">
        <f t="shared" ref="U3:U38" si="0">+(L3+M3+N3+O3+P3+Q3+R3+S3+T3)</f>
        <v>0</v>
      </c>
      <c r="V3" s="43"/>
      <c r="W3" s="575">
        <v>1</v>
      </c>
    </row>
    <row r="4" spans="1:23" ht="15" x14ac:dyDescent="0.25">
      <c r="A4" s="434">
        <v>2</v>
      </c>
      <c r="B4" s="432" t="s">
        <v>244</v>
      </c>
      <c r="C4" s="486" t="s">
        <v>213</v>
      </c>
      <c r="D4" s="670">
        <f t="shared" ref="D4:D38" si="1">+(10+U4-V4)</f>
        <v>12</v>
      </c>
      <c r="E4" s="106">
        <f t="shared" ref="E4:E39" si="2">+(F4+G4)</f>
        <v>7</v>
      </c>
      <c r="F4" s="756">
        <v>7</v>
      </c>
      <c r="G4" s="760"/>
      <c r="H4" s="763"/>
      <c r="I4" s="122"/>
      <c r="J4" s="498"/>
      <c r="K4" s="493" t="s">
        <v>244</v>
      </c>
      <c r="L4" s="590"/>
      <c r="M4" s="591"/>
      <c r="N4" s="665">
        <v>2</v>
      </c>
      <c r="O4" s="44"/>
      <c r="P4" s="44"/>
      <c r="Q4" s="44"/>
      <c r="R4" s="390"/>
      <c r="S4" s="44"/>
      <c r="T4" s="390"/>
      <c r="U4" s="42">
        <f t="shared" si="0"/>
        <v>2</v>
      </c>
      <c r="V4" s="43"/>
      <c r="W4" s="575">
        <v>2</v>
      </c>
    </row>
    <row r="5" spans="1:23" ht="15" x14ac:dyDescent="0.25">
      <c r="A5" s="433">
        <v>3</v>
      </c>
      <c r="B5" s="432" t="s">
        <v>245</v>
      </c>
      <c r="C5" s="486" t="s">
        <v>246</v>
      </c>
      <c r="D5" s="670">
        <f t="shared" si="1"/>
        <v>14</v>
      </c>
      <c r="E5" s="106">
        <f t="shared" si="2"/>
        <v>8.5</v>
      </c>
      <c r="F5" s="756">
        <v>8.5</v>
      </c>
      <c r="G5" s="760"/>
      <c r="H5" s="763"/>
      <c r="I5" s="122"/>
      <c r="J5" s="498"/>
      <c r="K5" s="493" t="s">
        <v>245</v>
      </c>
      <c r="L5" s="590"/>
      <c r="M5" s="591"/>
      <c r="N5" s="665">
        <v>2</v>
      </c>
      <c r="O5" s="44">
        <v>2</v>
      </c>
      <c r="P5" s="44"/>
      <c r="Q5" s="44"/>
      <c r="R5" s="390"/>
      <c r="S5" s="44"/>
      <c r="T5" s="390"/>
      <c r="U5" s="42">
        <f t="shared" si="0"/>
        <v>4</v>
      </c>
      <c r="V5" s="43"/>
      <c r="W5" s="575">
        <v>3</v>
      </c>
    </row>
    <row r="6" spans="1:23" ht="15" x14ac:dyDescent="0.25">
      <c r="A6" s="434">
        <v>4</v>
      </c>
      <c r="B6" s="432" t="s">
        <v>247</v>
      </c>
      <c r="C6" s="486" t="s">
        <v>248</v>
      </c>
      <c r="D6" s="670">
        <f t="shared" si="1"/>
        <v>10</v>
      </c>
      <c r="E6" s="106">
        <f t="shared" si="2"/>
        <v>0</v>
      </c>
      <c r="F6" s="756"/>
      <c r="G6" s="760"/>
      <c r="H6" s="763"/>
      <c r="I6" s="122"/>
      <c r="J6" s="498"/>
      <c r="K6" s="493" t="s">
        <v>247</v>
      </c>
      <c r="L6" s="592"/>
      <c r="M6" s="591"/>
      <c r="N6" s="665"/>
      <c r="O6" s="44"/>
      <c r="P6" s="44"/>
      <c r="Q6" s="44"/>
      <c r="R6" s="390"/>
      <c r="S6" s="44"/>
      <c r="T6" s="390"/>
      <c r="U6" s="42">
        <f t="shared" si="0"/>
        <v>0</v>
      </c>
      <c r="V6" s="43"/>
      <c r="W6" s="575">
        <v>4</v>
      </c>
    </row>
    <row r="7" spans="1:23" ht="15" x14ac:dyDescent="0.25">
      <c r="A7" s="433">
        <v>5</v>
      </c>
      <c r="B7" s="432" t="s">
        <v>249</v>
      </c>
      <c r="C7" s="486" t="s">
        <v>250</v>
      </c>
      <c r="D7" s="670">
        <f t="shared" si="1"/>
        <v>10</v>
      </c>
      <c r="E7" s="106">
        <f t="shared" si="2"/>
        <v>0</v>
      </c>
      <c r="F7" s="756"/>
      <c r="G7" s="760"/>
      <c r="H7" s="763"/>
      <c r="I7" s="122"/>
      <c r="J7" s="498"/>
      <c r="K7" s="493" t="s">
        <v>249</v>
      </c>
      <c r="L7" s="590"/>
      <c r="M7" s="591"/>
      <c r="N7" s="665"/>
      <c r="O7" s="44"/>
      <c r="P7" s="44"/>
      <c r="Q7" s="44"/>
      <c r="R7" s="390"/>
      <c r="S7" s="44"/>
      <c r="T7" s="390"/>
      <c r="U7" s="42">
        <f t="shared" si="0"/>
        <v>0</v>
      </c>
      <c r="V7" s="43"/>
      <c r="W7" s="575">
        <v>5</v>
      </c>
    </row>
    <row r="8" spans="1:23" ht="15" x14ac:dyDescent="0.25">
      <c r="A8" s="434">
        <v>6</v>
      </c>
      <c r="B8" s="432" t="s">
        <v>251</v>
      </c>
      <c r="C8" s="486" t="s">
        <v>252</v>
      </c>
      <c r="D8" s="670">
        <f t="shared" si="1"/>
        <v>12</v>
      </c>
      <c r="E8" s="106">
        <f t="shared" si="2"/>
        <v>5.5</v>
      </c>
      <c r="F8" s="756">
        <v>5.5</v>
      </c>
      <c r="G8" s="760"/>
      <c r="H8" s="763"/>
      <c r="I8" s="122"/>
      <c r="J8" s="498"/>
      <c r="K8" s="493" t="s">
        <v>251</v>
      </c>
      <c r="L8" s="590"/>
      <c r="M8" s="591"/>
      <c r="N8" s="665"/>
      <c r="O8" s="44">
        <v>2</v>
      </c>
      <c r="P8" s="44"/>
      <c r="Q8" s="44"/>
      <c r="R8" s="390"/>
      <c r="S8" s="44"/>
      <c r="T8" s="390"/>
      <c r="U8" s="42">
        <f t="shared" si="0"/>
        <v>2</v>
      </c>
      <c r="V8" s="43"/>
      <c r="W8" s="575">
        <v>6</v>
      </c>
    </row>
    <row r="9" spans="1:23" ht="15" x14ac:dyDescent="0.25">
      <c r="A9" s="433">
        <v>7</v>
      </c>
      <c r="B9" s="432" t="s">
        <v>253</v>
      </c>
      <c r="C9" s="486" t="s">
        <v>254</v>
      </c>
      <c r="D9" s="670">
        <f t="shared" si="1"/>
        <v>14</v>
      </c>
      <c r="E9" s="106">
        <f t="shared" si="2"/>
        <v>0</v>
      </c>
      <c r="F9" s="756"/>
      <c r="G9" s="760"/>
      <c r="H9" s="763"/>
      <c r="I9" s="122"/>
      <c r="J9" s="498"/>
      <c r="K9" s="493" t="s">
        <v>253</v>
      </c>
      <c r="L9" s="590"/>
      <c r="M9" s="591"/>
      <c r="N9" s="665">
        <v>2</v>
      </c>
      <c r="O9" s="44">
        <v>2</v>
      </c>
      <c r="P9" s="44"/>
      <c r="Q9" s="44"/>
      <c r="R9" s="390"/>
      <c r="S9" s="44"/>
      <c r="T9" s="390"/>
      <c r="U9" s="42">
        <f t="shared" si="0"/>
        <v>4</v>
      </c>
      <c r="V9" s="43"/>
      <c r="W9" s="575">
        <v>7</v>
      </c>
    </row>
    <row r="10" spans="1:23" ht="15" x14ac:dyDescent="0.25">
      <c r="A10" s="434">
        <v>8</v>
      </c>
      <c r="B10" s="432" t="s">
        <v>255</v>
      </c>
      <c r="C10" s="486" t="s">
        <v>11</v>
      </c>
      <c r="D10" s="670">
        <f t="shared" si="1"/>
        <v>12</v>
      </c>
      <c r="E10" s="106">
        <f t="shared" si="2"/>
        <v>7.5</v>
      </c>
      <c r="F10" s="756">
        <v>7.5</v>
      </c>
      <c r="G10" s="760"/>
      <c r="H10" s="763"/>
      <c r="I10" s="122"/>
      <c r="J10" s="498"/>
      <c r="K10" s="493" t="s">
        <v>255</v>
      </c>
      <c r="L10" s="590"/>
      <c r="M10" s="591"/>
      <c r="N10" s="665">
        <v>2</v>
      </c>
      <c r="O10" s="44"/>
      <c r="P10" s="44"/>
      <c r="Q10" s="44"/>
      <c r="R10" s="390"/>
      <c r="S10" s="44"/>
      <c r="T10" s="390"/>
      <c r="U10" s="42">
        <f t="shared" si="0"/>
        <v>2</v>
      </c>
      <c r="V10" s="43"/>
      <c r="W10" s="575">
        <v>8</v>
      </c>
    </row>
    <row r="11" spans="1:23" ht="15" x14ac:dyDescent="0.25">
      <c r="A11" s="433">
        <v>9</v>
      </c>
      <c r="B11" s="432" t="s">
        <v>256</v>
      </c>
      <c r="C11" s="486" t="s">
        <v>3</v>
      </c>
      <c r="D11" s="670">
        <f t="shared" si="1"/>
        <v>14</v>
      </c>
      <c r="E11" s="106">
        <f t="shared" si="2"/>
        <v>0</v>
      </c>
      <c r="F11" s="756"/>
      <c r="G11" s="760"/>
      <c r="H11" s="763"/>
      <c r="I11" s="122"/>
      <c r="J11" s="498"/>
      <c r="K11" s="493" t="s">
        <v>256</v>
      </c>
      <c r="L11" s="590"/>
      <c r="M11" s="591"/>
      <c r="N11" s="665">
        <v>2</v>
      </c>
      <c r="O11" s="44">
        <v>2</v>
      </c>
      <c r="P11" s="44"/>
      <c r="Q11" s="44"/>
      <c r="R11" s="390"/>
      <c r="S11" s="44"/>
      <c r="T11" s="390"/>
      <c r="U11" s="42">
        <f t="shared" si="0"/>
        <v>4</v>
      </c>
      <c r="V11" s="43"/>
      <c r="W11" s="575">
        <v>9</v>
      </c>
    </row>
    <row r="12" spans="1:23" ht="15" x14ac:dyDescent="0.25">
      <c r="A12" s="434">
        <v>10</v>
      </c>
      <c r="B12" s="475" t="s">
        <v>439</v>
      </c>
      <c r="C12" s="486" t="s">
        <v>440</v>
      </c>
      <c r="D12" s="670">
        <f t="shared" si="1"/>
        <v>10</v>
      </c>
      <c r="E12" s="106">
        <f t="shared" si="2"/>
        <v>0</v>
      </c>
      <c r="F12" s="756"/>
      <c r="G12" s="760"/>
      <c r="H12" s="763"/>
      <c r="I12" s="122"/>
      <c r="J12" s="498"/>
      <c r="K12" s="494" t="s">
        <v>439</v>
      </c>
      <c r="L12" s="590"/>
      <c r="M12" s="591"/>
      <c r="N12" s="665"/>
      <c r="O12" s="44"/>
      <c r="P12" s="44"/>
      <c r="Q12" s="44"/>
      <c r="R12" s="390"/>
      <c r="S12" s="44"/>
      <c r="T12" s="390"/>
      <c r="U12" s="42"/>
      <c r="V12" s="43"/>
      <c r="W12" s="575">
        <v>10</v>
      </c>
    </row>
    <row r="13" spans="1:23" ht="15" x14ac:dyDescent="0.25">
      <c r="A13" s="433">
        <v>11</v>
      </c>
      <c r="B13" s="432" t="s">
        <v>257</v>
      </c>
      <c r="C13" s="486" t="s">
        <v>258</v>
      </c>
      <c r="D13" s="670">
        <f t="shared" si="1"/>
        <v>10</v>
      </c>
      <c r="E13" s="106">
        <f t="shared" si="2"/>
        <v>0</v>
      </c>
      <c r="F13" s="756"/>
      <c r="G13" s="760"/>
      <c r="H13" s="763"/>
      <c r="I13" s="122"/>
      <c r="J13" s="498"/>
      <c r="K13" s="493" t="s">
        <v>257</v>
      </c>
      <c r="L13" s="590"/>
      <c r="M13" s="591"/>
      <c r="N13" s="665"/>
      <c r="O13" s="44"/>
      <c r="P13" s="44"/>
      <c r="Q13" s="44"/>
      <c r="R13" s="390"/>
      <c r="S13" s="44"/>
      <c r="T13" s="390"/>
      <c r="U13" s="42">
        <f t="shared" si="0"/>
        <v>0</v>
      </c>
      <c r="V13" s="43"/>
      <c r="W13" s="575">
        <v>11</v>
      </c>
    </row>
    <row r="14" spans="1:23" ht="15" x14ac:dyDescent="0.25">
      <c r="A14" s="434">
        <v>12</v>
      </c>
      <c r="B14" s="432" t="s">
        <v>259</v>
      </c>
      <c r="C14" s="486" t="s">
        <v>260</v>
      </c>
      <c r="D14" s="670">
        <f t="shared" si="1"/>
        <v>12</v>
      </c>
      <c r="E14" s="106">
        <f t="shared" si="2"/>
        <v>2</v>
      </c>
      <c r="F14" s="756">
        <v>2</v>
      </c>
      <c r="G14" s="760"/>
      <c r="H14" s="763"/>
      <c r="I14" s="122"/>
      <c r="J14" s="498"/>
      <c r="K14" s="493" t="s">
        <v>259</v>
      </c>
      <c r="L14" s="590"/>
      <c r="M14" s="591"/>
      <c r="N14" s="665"/>
      <c r="O14" s="44">
        <v>2</v>
      </c>
      <c r="P14" s="44"/>
      <c r="Q14" s="44"/>
      <c r="R14" s="390"/>
      <c r="S14" s="44"/>
      <c r="T14" s="390"/>
      <c r="U14" s="42">
        <f t="shared" si="0"/>
        <v>2</v>
      </c>
      <c r="V14" s="43"/>
      <c r="W14" s="575">
        <v>12</v>
      </c>
    </row>
    <row r="15" spans="1:23" ht="15" x14ac:dyDescent="0.25">
      <c r="A15" s="433">
        <v>13</v>
      </c>
      <c r="B15" s="432" t="s">
        <v>261</v>
      </c>
      <c r="C15" s="486" t="s">
        <v>262</v>
      </c>
      <c r="D15" s="670">
        <f t="shared" si="1"/>
        <v>12</v>
      </c>
      <c r="E15" s="106">
        <f t="shared" si="2"/>
        <v>0</v>
      </c>
      <c r="F15" s="756"/>
      <c r="G15" s="760"/>
      <c r="H15" s="763"/>
      <c r="I15" s="122"/>
      <c r="J15" s="498"/>
      <c r="K15" s="493" t="s">
        <v>261</v>
      </c>
      <c r="L15" s="590"/>
      <c r="M15" s="591"/>
      <c r="N15" s="665"/>
      <c r="O15" s="44">
        <v>2</v>
      </c>
      <c r="P15" s="44"/>
      <c r="Q15" s="44"/>
      <c r="R15" s="390"/>
      <c r="S15" s="44"/>
      <c r="T15" s="390"/>
      <c r="U15" s="42">
        <f t="shared" si="0"/>
        <v>2</v>
      </c>
      <c r="V15" s="43"/>
      <c r="W15" s="575">
        <v>13</v>
      </c>
    </row>
    <row r="16" spans="1:23" ht="15" x14ac:dyDescent="0.25">
      <c r="A16" s="434">
        <v>14</v>
      </c>
      <c r="B16" s="432" t="s">
        <v>263</v>
      </c>
      <c r="C16" s="486" t="s">
        <v>264</v>
      </c>
      <c r="D16" s="670">
        <f t="shared" si="1"/>
        <v>10</v>
      </c>
      <c r="E16" s="106">
        <f t="shared" si="2"/>
        <v>5.5</v>
      </c>
      <c r="F16" s="756">
        <v>5.5</v>
      </c>
      <c r="G16" s="760"/>
      <c r="H16" s="763"/>
      <c r="I16" s="122"/>
      <c r="J16" s="498"/>
      <c r="K16" s="493" t="s">
        <v>263</v>
      </c>
      <c r="L16" s="590"/>
      <c r="M16" s="591"/>
      <c r="N16" s="665"/>
      <c r="O16" s="44"/>
      <c r="P16" s="44"/>
      <c r="Q16" s="44"/>
      <c r="R16" s="390"/>
      <c r="S16" s="44"/>
      <c r="T16" s="390"/>
      <c r="U16" s="42">
        <f t="shared" si="0"/>
        <v>0</v>
      </c>
      <c r="V16" s="43"/>
      <c r="W16" s="575">
        <v>14</v>
      </c>
    </row>
    <row r="17" spans="1:23" ht="15" x14ac:dyDescent="0.25">
      <c r="A17" s="433">
        <v>15</v>
      </c>
      <c r="B17" s="432" t="s">
        <v>265</v>
      </c>
      <c r="C17" s="486" t="s">
        <v>266</v>
      </c>
      <c r="D17" s="670">
        <f t="shared" si="1"/>
        <v>12</v>
      </c>
      <c r="E17" s="106">
        <f t="shared" si="2"/>
        <v>0</v>
      </c>
      <c r="F17" s="756"/>
      <c r="G17" s="760"/>
      <c r="H17" s="763"/>
      <c r="I17" s="122"/>
      <c r="J17" s="498"/>
      <c r="K17" s="493" t="s">
        <v>265</v>
      </c>
      <c r="L17" s="590"/>
      <c r="M17" s="591"/>
      <c r="N17" s="665"/>
      <c r="O17" s="44">
        <v>2</v>
      </c>
      <c r="P17" s="44"/>
      <c r="Q17" s="44"/>
      <c r="R17" s="390"/>
      <c r="S17" s="44"/>
      <c r="T17" s="390"/>
      <c r="U17" s="42">
        <f t="shared" si="0"/>
        <v>2</v>
      </c>
      <c r="V17" s="43"/>
      <c r="W17" s="575">
        <v>15</v>
      </c>
    </row>
    <row r="18" spans="1:23" ht="15" x14ac:dyDescent="0.25">
      <c r="A18" s="434">
        <v>16</v>
      </c>
      <c r="B18" s="432" t="s">
        <v>267</v>
      </c>
      <c r="C18" s="486" t="s">
        <v>268</v>
      </c>
      <c r="D18" s="670">
        <f t="shared" si="1"/>
        <v>10</v>
      </c>
      <c r="E18" s="106">
        <f t="shared" si="2"/>
        <v>5.5</v>
      </c>
      <c r="F18" s="756">
        <v>5.5</v>
      </c>
      <c r="G18" s="760"/>
      <c r="H18" s="763"/>
      <c r="I18" s="122"/>
      <c r="J18" s="498"/>
      <c r="K18" s="493" t="s">
        <v>267</v>
      </c>
      <c r="L18" s="590"/>
      <c r="M18" s="591"/>
      <c r="N18" s="665"/>
      <c r="O18" s="44"/>
      <c r="P18" s="44"/>
      <c r="Q18" s="44"/>
      <c r="R18" s="390"/>
      <c r="S18" s="44"/>
      <c r="T18" s="390"/>
      <c r="U18" s="42">
        <f t="shared" si="0"/>
        <v>0</v>
      </c>
      <c r="V18" s="43"/>
      <c r="W18" s="575">
        <v>16</v>
      </c>
    </row>
    <row r="19" spans="1:23" ht="15" x14ac:dyDescent="0.25">
      <c r="A19" s="433">
        <v>17</v>
      </c>
      <c r="B19" s="432" t="s">
        <v>269</v>
      </c>
      <c r="C19" s="486" t="s">
        <v>270</v>
      </c>
      <c r="D19" s="670">
        <f t="shared" si="1"/>
        <v>13</v>
      </c>
      <c r="E19" s="106">
        <f t="shared" si="2"/>
        <v>0</v>
      </c>
      <c r="F19" s="756"/>
      <c r="G19" s="760"/>
      <c r="H19" s="763"/>
      <c r="I19" s="122"/>
      <c r="J19" s="498"/>
      <c r="K19" s="493" t="s">
        <v>269</v>
      </c>
      <c r="L19" s="590"/>
      <c r="M19" s="591"/>
      <c r="N19" s="666">
        <v>1</v>
      </c>
      <c r="O19" s="44">
        <v>2</v>
      </c>
      <c r="P19" s="44"/>
      <c r="Q19" s="44"/>
      <c r="R19" s="390"/>
      <c r="S19" s="44"/>
      <c r="T19" s="390"/>
      <c r="U19" s="42">
        <f t="shared" si="0"/>
        <v>3</v>
      </c>
      <c r="V19" s="43"/>
      <c r="W19" s="575">
        <v>17</v>
      </c>
    </row>
    <row r="20" spans="1:23" ht="15" x14ac:dyDescent="0.25">
      <c r="A20" s="434">
        <v>18</v>
      </c>
      <c r="B20" s="432" t="s">
        <v>271</v>
      </c>
      <c r="C20" s="486" t="s">
        <v>272</v>
      </c>
      <c r="D20" s="670">
        <f t="shared" si="1"/>
        <v>10</v>
      </c>
      <c r="E20" s="106">
        <f t="shared" si="2"/>
        <v>0</v>
      </c>
      <c r="F20" s="756"/>
      <c r="G20" s="760"/>
      <c r="H20" s="763"/>
      <c r="I20" s="122"/>
      <c r="J20" s="498"/>
      <c r="K20" s="493" t="s">
        <v>271</v>
      </c>
      <c r="L20" s="590"/>
      <c r="M20" s="591"/>
      <c r="N20" s="665"/>
      <c r="O20" s="44"/>
      <c r="P20" s="44"/>
      <c r="Q20" s="44"/>
      <c r="R20" s="390"/>
      <c r="S20" s="44"/>
      <c r="T20" s="390"/>
      <c r="U20" s="42">
        <f t="shared" si="0"/>
        <v>0</v>
      </c>
      <c r="V20" s="43"/>
      <c r="W20" s="575">
        <v>18</v>
      </c>
    </row>
    <row r="21" spans="1:23" ht="15" x14ac:dyDescent="0.25">
      <c r="A21" s="433">
        <v>19</v>
      </c>
      <c r="B21" s="432" t="s">
        <v>273</v>
      </c>
      <c r="C21" s="486" t="s">
        <v>274</v>
      </c>
      <c r="D21" s="670">
        <f t="shared" si="1"/>
        <v>14</v>
      </c>
      <c r="E21" s="106">
        <f t="shared" si="2"/>
        <v>5.5</v>
      </c>
      <c r="F21" s="756">
        <v>5.5</v>
      </c>
      <c r="G21" s="760"/>
      <c r="H21" s="763"/>
      <c r="I21" s="122"/>
      <c r="J21" s="498"/>
      <c r="K21" s="493" t="s">
        <v>273</v>
      </c>
      <c r="L21" s="592"/>
      <c r="M21" s="591"/>
      <c r="N21" s="665">
        <v>2</v>
      </c>
      <c r="O21" s="44">
        <v>2</v>
      </c>
      <c r="P21" s="44"/>
      <c r="Q21" s="44"/>
      <c r="R21" s="390"/>
      <c r="S21" s="44"/>
      <c r="T21" s="390"/>
      <c r="U21" s="42">
        <f t="shared" si="0"/>
        <v>4</v>
      </c>
      <c r="V21" s="43"/>
      <c r="W21" s="575">
        <v>19</v>
      </c>
    </row>
    <row r="22" spans="1:23" ht="15" x14ac:dyDescent="0.25">
      <c r="A22" s="434">
        <v>20</v>
      </c>
      <c r="B22" s="432" t="s">
        <v>275</v>
      </c>
      <c r="C22" s="486" t="s">
        <v>276</v>
      </c>
      <c r="D22" s="670">
        <f t="shared" si="1"/>
        <v>11</v>
      </c>
      <c r="E22" s="106">
        <f t="shared" si="2"/>
        <v>5.5</v>
      </c>
      <c r="F22" s="756">
        <v>5.5</v>
      </c>
      <c r="G22" s="760"/>
      <c r="H22" s="763"/>
      <c r="I22" s="122"/>
      <c r="J22" s="498"/>
      <c r="K22" s="493" t="s">
        <v>275</v>
      </c>
      <c r="L22" s="590"/>
      <c r="M22" s="591"/>
      <c r="N22" s="665"/>
      <c r="O22" s="598">
        <v>1</v>
      </c>
      <c r="P22" s="44"/>
      <c r="Q22" s="44"/>
      <c r="R22" s="390"/>
      <c r="S22" s="44"/>
      <c r="T22" s="390"/>
      <c r="U22" s="42">
        <f t="shared" si="0"/>
        <v>1</v>
      </c>
      <c r="V22" s="43"/>
      <c r="W22" s="575">
        <v>20</v>
      </c>
    </row>
    <row r="23" spans="1:23" ht="15" x14ac:dyDescent="0.25">
      <c r="A23" s="433">
        <v>21</v>
      </c>
      <c r="B23" s="432" t="s">
        <v>277</v>
      </c>
      <c r="C23" s="487" t="s">
        <v>278</v>
      </c>
      <c r="D23" s="670">
        <f t="shared" si="1"/>
        <v>14</v>
      </c>
      <c r="E23" s="106">
        <f t="shared" si="2"/>
        <v>0</v>
      </c>
      <c r="F23" s="756"/>
      <c r="G23" s="760"/>
      <c r="H23" s="763"/>
      <c r="I23" s="122"/>
      <c r="J23" s="498"/>
      <c r="K23" s="493" t="s">
        <v>277</v>
      </c>
      <c r="L23" s="590"/>
      <c r="M23" s="591"/>
      <c r="N23" s="665">
        <v>2</v>
      </c>
      <c r="O23" s="44">
        <v>2</v>
      </c>
      <c r="P23" s="44"/>
      <c r="Q23" s="44"/>
      <c r="R23" s="390"/>
      <c r="S23" s="44"/>
      <c r="T23" s="390"/>
      <c r="U23" s="42">
        <f t="shared" si="0"/>
        <v>4</v>
      </c>
      <c r="V23" s="43"/>
      <c r="W23" s="575">
        <v>21</v>
      </c>
    </row>
    <row r="24" spans="1:23" ht="15" x14ac:dyDescent="0.25">
      <c r="A24" s="434">
        <v>22</v>
      </c>
      <c r="B24" s="432" t="s">
        <v>279</v>
      </c>
      <c r="C24" s="486" t="s">
        <v>280</v>
      </c>
      <c r="D24" s="670">
        <f t="shared" si="1"/>
        <v>12</v>
      </c>
      <c r="E24" s="106">
        <f t="shared" si="2"/>
        <v>7.5</v>
      </c>
      <c r="F24" s="756">
        <v>7.5</v>
      </c>
      <c r="G24" s="760"/>
      <c r="H24" s="763"/>
      <c r="I24" s="122"/>
      <c r="J24" s="498"/>
      <c r="K24" s="493" t="s">
        <v>279</v>
      </c>
      <c r="L24" s="590"/>
      <c r="M24" s="591"/>
      <c r="N24" s="665"/>
      <c r="O24" s="44">
        <v>2</v>
      </c>
      <c r="P24" s="44"/>
      <c r="Q24" s="44"/>
      <c r="R24" s="390"/>
      <c r="S24" s="44"/>
      <c r="T24" s="390"/>
      <c r="U24" s="42">
        <f t="shared" si="0"/>
        <v>2</v>
      </c>
      <c r="V24" s="43"/>
      <c r="W24" s="575">
        <v>22</v>
      </c>
    </row>
    <row r="25" spans="1:23" ht="15" x14ac:dyDescent="0.25">
      <c r="A25" s="433">
        <v>23</v>
      </c>
      <c r="B25" s="432" t="s">
        <v>281</v>
      </c>
      <c r="C25" s="486" t="s">
        <v>66</v>
      </c>
      <c r="D25" s="670">
        <f t="shared" si="1"/>
        <v>12</v>
      </c>
      <c r="E25" s="106">
        <f t="shared" si="2"/>
        <v>0</v>
      </c>
      <c r="F25" s="756"/>
      <c r="G25" s="760"/>
      <c r="H25" s="763"/>
      <c r="I25" s="122"/>
      <c r="J25" s="498"/>
      <c r="K25" s="493" t="s">
        <v>281</v>
      </c>
      <c r="L25" s="590"/>
      <c r="M25" s="591"/>
      <c r="N25" s="665"/>
      <c r="O25" s="44">
        <v>2</v>
      </c>
      <c r="P25" s="44"/>
      <c r="Q25" s="44"/>
      <c r="R25" s="429"/>
      <c r="S25" s="44"/>
      <c r="T25" s="390"/>
      <c r="U25" s="42">
        <f t="shared" si="0"/>
        <v>2</v>
      </c>
      <c r="V25" s="43"/>
      <c r="W25" s="575">
        <v>23</v>
      </c>
    </row>
    <row r="26" spans="1:23" ht="15" x14ac:dyDescent="0.25">
      <c r="A26" s="434">
        <v>24</v>
      </c>
      <c r="B26" s="432" t="s">
        <v>282</v>
      </c>
      <c r="C26" s="486" t="s">
        <v>283</v>
      </c>
      <c r="D26" s="670">
        <f t="shared" si="1"/>
        <v>10</v>
      </c>
      <c r="E26" s="106">
        <f t="shared" si="2"/>
        <v>11</v>
      </c>
      <c r="F26" s="756">
        <v>11</v>
      </c>
      <c r="G26" s="760"/>
      <c r="H26" s="763"/>
      <c r="I26" s="122"/>
      <c r="J26" s="498"/>
      <c r="K26" s="493" t="s">
        <v>282</v>
      </c>
      <c r="L26" s="590"/>
      <c r="M26" s="593"/>
      <c r="N26" s="667"/>
      <c r="O26" s="45"/>
      <c r="P26" s="45"/>
      <c r="Q26" s="45"/>
      <c r="R26" s="390"/>
      <c r="S26" s="45"/>
      <c r="T26" s="390"/>
      <c r="U26" s="42">
        <f t="shared" si="0"/>
        <v>0</v>
      </c>
      <c r="V26" s="43"/>
      <c r="W26" s="575">
        <v>24</v>
      </c>
    </row>
    <row r="27" spans="1:23" ht="15" x14ac:dyDescent="0.25">
      <c r="A27" s="433">
        <v>25</v>
      </c>
      <c r="B27" s="438" t="s">
        <v>284</v>
      </c>
      <c r="C27" s="486" t="s">
        <v>285</v>
      </c>
      <c r="D27" s="670">
        <f t="shared" si="1"/>
        <v>11</v>
      </c>
      <c r="E27" s="106">
        <f t="shared" si="2"/>
        <v>0</v>
      </c>
      <c r="F27" s="756"/>
      <c r="G27" s="760"/>
      <c r="H27" s="763"/>
      <c r="I27" s="122"/>
      <c r="J27" s="498"/>
      <c r="K27" s="493" t="s">
        <v>284</v>
      </c>
      <c r="L27" s="590"/>
      <c r="M27" s="593"/>
      <c r="N27" s="667"/>
      <c r="O27" s="597">
        <v>1</v>
      </c>
      <c r="P27" s="45"/>
      <c r="Q27" s="45"/>
      <c r="R27" s="390"/>
      <c r="S27" s="45"/>
      <c r="T27" s="390"/>
      <c r="U27" s="42">
        <f t="shared" si="0"/>
        <v>1</v>
      </c>
      <c r="V27" s="43"/>
      <c r="W27" s="575">
        <v>25</v>
      </c>
    </row>
    <row r="28" spans="1:23" ht="15" x14ac:dyDescent="0.25">
      <c r="A28" s="434">
        <v>26</v>
      </c>
      <c r="B28" s="432" t="s">
        <v>286</v>
      </c>
      <c r="C28" s="486" t="s">
        <v>287</v>
      </c>
      <c r="D28" s="670">
        <f t="shared" si="1"/>
        <v>12</v>
      </c>
      <c r="E28" s="106">
        <f t="shared" si="2"/>
        <v>0</v>
      </c>
      <c r="F28" s="756"/>
      <c r="G28" s="760"/>
      <c r="H28" s="763"/>
      <c r="I28" s="122"/>
      <c r="J28" s="498"/>
      <c r="K28" s="493" t="s">
        <v>286</v>
      </c>
      <c r="L28" s="590"/>
      <c r="M28" s="593"/>
      <c r="N28" s="667">
        <v>2</v>
      </c>
      <c r="O28" s="45"/>
      <c r="P28" s="45"/>
      <c r="Q28" s="45"/>
      <c r="R28" s="390"/>
      <c r="S28" s="45"/>
      <c r="T28" s="390"/>
      <c r="U28" s="42">
        <f t="shared" si="0"/>
        <v>2</v>
      </c>
      <c r="V28" s="43"/>
      <c r="W28" s="575">
        <v>26</v>
      </c>
    </row>
    <row r="29" spans="1:23" ht="15" x14ac:dyDescent="0.25">
      <c r="A29" s="433">
        <v>27</v>
      </c>
      <c r="B29" s="432" t="s">
        <v>90</v>
      </c>
      <c r="C29" s="486" t="s">
        <v>91</v>
      </c>
      <c r="D29" s="670">
        <f t="shared" si="1"/>
        <v>12</v>
      </c>
      <c r="E29" s="106">
        <f t="shared" si="2"/>
        <v>2.5</v>
      </c>
      <c r="F29" s="756">
        <v>2.5</v>
      </c>
      <c r="G29" s="760"/>
      <c r="H29" s="763"/>
      <c r="I29" s="122"/>
      <c r="J29" s="498"/>
      <c r="K29" s="493" t="s">
        <v>90</v>
      </c>
      <c r="L29" s="590"/>
      <c r="M29" s="593"/>
      <c r="N29" s="667">
        <v>2</v>
      </c>
      <c r="O29" s="45"/>
      <c r="P29" s="45"/>
      <c r="Q29" s="45"/>
      <c r="R29" s="390"/>
      <c r="S29" s="45"/>
      <c r="T29" s="390"/>
      <c r="U29" s="42">
        <f t="shared" si="0"/>
        <v>2</v>
      </c>
      <c r="V29" s="43"/>
      <c r="W29" s="575">
        <v>27</v>
      </c>
    </row>
    <row r="30" spans="1:23" ht="15" x14ac:dyDescent="0.25">
      <c r="A30" s="434">
        <v>28</v>
      </c>
      <c r="B30" s="432" t="s">
        <v>288</v>
      </c>
      <c r="C30" s="486" t="s">
        <v>289</v>
      </c>
      <c r="D30" s="670">
        <f t="shared" si="1"/>
        <v>11</v>
      </c>
      <c r="E30" s="106">
        <f t="shared" si="2"/>
        <v>2.5</v>
      </c>
      <c r="F30" s="756">
        <v>2.5</v>
      </c>
      <c r="G30" s="760"/>
      <c r="H30" s="763"/>
      <c r="I30" s="122"/>
      <c r="J30" s="498"/>
      <c r="K30" s="493" t="s">
        <v>288</v>
      </c>
      <c r="L30" s="590"/>
      <c r="M30" s="593"/>
      <c r="N30" s="668">
        <v>1</v>
      </c>
      <c r="O30" s="45"/>
      <c r="P30" s="45"/>
      <c r="Q30" s="45"/>
      <c r="R30" s="390"/>
      <c r="S30" s="45"/>
      <c r="T30" s="390"/>
      <c r="U30" s="42">
        <f t="shared" si="0"/>
        <v>1</v>
      </c>
      <c r="V30" s="43"/>
      <c r="W30" s="575">
        <v>28</v>
      </c>
    </row>
    <row r="31" spans="1:23" ht="15" x14ac:dyDescent="0.25">
      <c r="A31" s="433">
        <v>29</v>
      </c>
      <c r="B31" s="432" t="s">
        <v>292</v>
      </c>
      <c r="C31" s="486" t="s">
        <v>293</v>
      </c>
      <c r="D31" s="670">
        <f t="shared" si="1"/>
        <v>12</v>
      </c>
      <c r="E31" s="106">
        <f t="shared" si="2"/>
        <v>2.5</v>
      </c>
      <c r="F31" s="756">
        <v>2.5</v>
      </c>
      <c r="G31" s="760"/>
      <c r="H31" s="763"/>
      <c r="I31" s="122"/>
      <c r="J31" s="498"/>
      <c r="K31" s="493" t="s">
        <v>292</v>
      </c>
      <c r="L31" s="590"/>
      <c r="M31" s="593"/>
      <c r="N31" s="667"/>
      <c r="O31" s="597">
        <v>2</v>
      </c>
      <c r="P31" s="45"/>
      <c r="Q31" s="45"/>
      <c r="R31" s="390"/>
      <c r="S31" s="45"/>
      <c r="T31" s="390"/>
      <c r="U31" s="42">
        <f t="shared" si="0"/>
        <v>2</v>
      </c>
      <c r="V31" s="43"/>
      <c r="W31" s="575">
        <v>29</v>
      </c>
    </row>
    <row r="32" spans="1:23" ht="15" x14ac:dyDescent="0.25">
      <c r="A32" s="434">
        <v>30</v>
      </c>
      <c r="B32" s="432" t="s">
        <v>291</v>
      </c>
      <c r="C32" s="486" t="s">
        <v>290</v>
      </c>
      <c r="D32" s="670">
        <f t="shared" si="1"/>
        <v>14</v>
      </c>
      <c r="E32" s="106">
        <f t="shared" si="2"/>
        <v>8.5</v>
      </c>
      <c r="F32" s="756">
        <v>8.5</v>
      </c>
      <c r="G32" s="760"/>
      <c r="H32" s="763"/>
      <c r="I32" s="122"/>
      <c r="J32" s="498"/>
      <c r="K32" s="493" t="s">
        <v>291</v>
      </c>
      <c r="L32" s="594"/>
      <c r="M32" s="593"/>
      <c r="N32" s="667">
        <v>2</v>
      </c>
      <c r="O32" s="45">
        <v>2</v>
      </c>
      <c r="P32" s="45"/>
      <c r="Q32" s="45"/>
      <c r="R32" s="390"/>
      <c r="S32" s="45"/>
      <c r="T32" s="390"/>
      <c r="U32" s="42">
        <f t="shared" si="0"/>
        <v>4</v>
      </c>
      <c r="V32" s="43"/>
      <c r="W32" s="575">
        <v>30</v>
      </c>
    </row>
    <row r="33" spans="1:28" ht="15" x14ac:dyDescent="0.25">
      <c r="A33" s="433">
        <v>31</v>
      </c>
      <c r="B33" s="432" t="s">
        <v>294</v>
      </c>
      <c r="C33" s="486" t="s">
        <v>295</v>
      </c>
      <c r="D33" s="670">
        <f t="shared" si="1"/>
        <v>10</v>
      </c>
      <c r="E33" s="106">
        <f t="shared" si="2"/>
        <v>0</v>
      </c>
      <c r="F33" s="756"/>
      <c r="G33" s="760"/>
      <c r="H33" s="763"/>
      <c r="I33" s="122"/>
      <c r="J33" s="498"/>
      <c r="K33" s="493" t="s">
        <v>294</v>
      </c>
      <c r="L33" s="590"/>
      <c r="M33" s="593"/>
      <c r="N33" s="667"/>
      <c r="O33" s="45"/>
      <c r="P33" s="45"/>
      <c r="Q33" s="45"/>
      <c r="R33" s="390"/>
      <c r="S33" s="45"/>
      <c r="T33" s="390"/>
      <c r="U33" s="42">
        <f t="shared" si="0"/>
        <v>0</v>
      </c>
      <c r="V33" s="43"/>
      <c r="W33" s="575">
        <v>31</v>
      </c>
    </row>
    <row r="34" spans="1:28" ht="15" x14ac:dyDescent="0.25">
      <c r="A34" s="434">
        <v>32</v>
      </c>
      <c r="B34" s="432" t="s">
        <v>296</v>
      </c>
      <c r="C34" s="486" t="s">
        <v>297</v>
      </c>
      <c r="D34" s="670">
        <f t="shared" si="1"/>
        <v>10</v>
      </c>
      <c r="E34" s="106">
        <f t="shared" si="2"/>
        <v>5.5</v>
      </c>
      <c r="F34" s="756">
        <v>5.5</v>
      </c>
      <c r="G34" s="760"/>
      <c r="H34" s="763"/>
      <c r="I34" s="122"/>
      <c r="J34" s="498"/>
      <c r="K34" s="493" t="s">
        <v>296</v>
      </c>
      <c r="L34" s="590"/>
      <c r="M34" s="593"/>
      <c r="N34" s="667"/>
      <c r="O34" s="45"/>
      <c r="P34" s="45"/>
      <c r="Q34" s="45"/>
      <c r="R34" s="390"/>
      <c r="S34" s="45"/>
      <c r="T34" s="390"/>
      <c r="U34" s="42">
        <f t="shared" si="0"/>
        <v>0</v>
      </c>
      <c r="V34" s="43"/>
      <c r="W34" s="575">
        <v>32</v>
      </c>
    </row>
    <row r="35" spans="1:28" ht="15" x14ac:dyDescent="0.25">
      <c r="A35" s="433">
        <v>33</v>
      </c>
      <c r="B35" s="432" t="s">
        <v>298</v>
      </c>
      <c r="C35" s="486" t="s">
        <v>16</v>
      </c>
      <c r="D35" s="670">
        <f t="shared" si="1"/>
        <v>12</v>
      </c>
      <c r="E35" s="106">
        <f t="shared" si="2"/>
        <v>0</v>
      </c>
      <c r="F35" s="756"/>
      <c r="G35" s="760"/>
      <c r="H35" s="763"/>
      <c r="I35" s="122"/>
      <c r="J35" s="498"/>
      <c r="K35" s="493" t="s">
        <v>298</v>
      </c>
      <c r="L35" s="590"/>
      <c r="M35" s="593"/>
      <c r="N35" s="667"/>
      <c r="O35" s="45">
        <v>2</v>
      </c>
      <c r="P35" s="45"/>
      <c r="Q35" s="45"/>
      <c r="R35" s="390"/>
      <c r="S35" s="45"/>
      <c r="T35" s="390"/>
      <c r="U35" s="42">
        <f t="shared" si="0"/>
        <v>2</v>
      </c>
      <c r="V35" s="43"/>
      <c r="W35" s="575">
        <v>33</v>
      </c>
    </row>
    <row r="36" spans="1:28" ht="15" x14ac:dyDescent="0.25">
      <c r="A36" s="434">
        <v>34</v>
      </c>
      <c r="B36" s="432" t="s">
        <v>299</v>
      </c>
      <c r="C36" s="486" t="s">
        <v>300</v>
      </c>
      <c r="D36" s="670">
        <f t="shared" si="1"/>
        <v>11</v>
      </c>
      <c r="E36" s="106">
        <f t="shared" si="2"/>
        <v>0</v>
      </c>
      <c r="F36" s="756"/>
      <c r="G36" s="760"/>
      <c r="H36" s="763"/>
      <c r="I36" s="122"/>
      <c r="J36" s="498"/>
      <c r="K36" s="493" t="s">
        <v>299</v>
      </c>
      <c r="L36" s="590"/>
      <c r="M36" s="593"/>
      <c r="N36" s="667"/>
      <c r="O36" s="597">
        <v>1</v>
      </c>
      <c r="P36" s="45"/>
      <c r="Q36" s="45"/>
      <c r="R36" s="390"/>
      <c r="S36" s="45"/>
      <c r="T36" s="390"/>
      <c r="U36" s="42">
        <f t="shared" si="0"/>
        <v>1</v>
      </c>
      <c r="V36" s="43"/>
      <c r="W36" s="575">
        <v>34</v>
      </c>
    </row>
    <row r="37" spans="1:28" ht="15" x14ac:dyDescent="0.25">
      <c r="A37" s="433">
        <v>35</v>
      </c>
      <c r="B37" s="432" t="s">
        <v>301</v>
      </c>
      <c r="C37" s="488" t="s">
        <v>302</v>
      </c>
      <c r="D37" s="670">
        <f t="shared" si="1"/>
        <v>10</v>
      </c>
      <c r="E37" s="106">
        <f t="shared" si="2"/>
        <v>0</v>
      </c>
      <c r="F37" s="757"/>
      <c r="G37" s="761"/>
      <c r="H37" s="764"/>
      <c r="I37" s="122"/>
      <c r="J37" s="499"/>
      <c r="K37" s="493" t="s">
        <v>301</v>
      </c>
      <c r="L37" s="595"/>
      <c r="M37" s="596"/>
      <c r="N37" s="669">
        <v>2</v>
      </c>
      <c r="O37" s="58">
        <v>2</v>
      </c>
      <c r="P37" s="58"/>
      <c r="Q37" s="58"/>
      <c r="R37" s="393"/>
      <c r="S37" s="58"/>
      <c r="T37" s="393"/>
      <c r="U37" s="42"/>
      <c r="V37" s="47"/>
      <c r="W37" s="575">
        <v>35</v>
      </c>
    </row>
    <row r="38" spans="1:28" ht="15.75" thickBot="1" x14ac:dyDescent="0.3">
      <c r="A38" s="434">
        <v>36</v>
      </c>
      <c r="B38" s="435" t="s">
        <v>303</v>
      </c>
      <c r="C38" s="489" t="s">
        <v>304</v>
      </c>
      <c r="D38" s="670">
        <f t="shared" si="1"/>
        <v>10</v>
      </c>
      <c r="E38" s="106">
        <f t="shared" si="2"/>
        <v>5.5</v>
      </c>
      <c r="F38" s="757">
        <v>5.5</v>
      </c>
      <c r="G38" s="761"/>
      <c r="H38" s="764"/>
      <c r="I38" s="436"/>
      <c r="J38" s="499"/>
      <c r="K38" s="495" t="s">
        <v>303</v>
      </c>
      <c r="L38" s="595"/>
      <c r="M38" s="596"/>
      <c r="N38" s="669"/>
      <c r="O38" s="58"/>
      <c r="P38" s="58"/>
      <c r="Q38" s="58"/>
      <c r="R38" s="393"/>
      <c r="S38" s="58"/>
      <c r="T38" s="393"/>
      <c r="U38" s="428">
        <f t="shared" si="0"/>
        <v>0</v>
      </c>
      <c r="V38" s="599"/>
      <c r="W38" s="575">
        <v>36</v>
      </c>
    </row>
    <row r="39" spans="1:28" ht="15" thickBot="1" x14ac:dyDescent="0.35">
      <c r="A39" s="56"/>
      <c r="B39" s="437"/>
      <c r="C39" s="490"/>
      <c r="D39" s="671">
        <f t="shared" ref="D39:I39" si="3">AVERAGE(D3:D38)</f>
        <v>11.527777777777779</v>
      </c>
      <c r="E39" s="106">
        <f t="shared" si="2"/>
        <v>5.4444444444444446</v>
      </c>
      <c r="F39" s="758">
        <f t="shared" si="3"/>
        <v>5.4444444444444446</v>
      </c>
      <c r="G39" s="762">
        <f t="shared" si="3"/>
        <v>0</v>
      </c>
      <c r="H39" s="19">
        <f t="shared" si="3"/>
        <v>0</v>
      </c>
      <c r="I39" s="123">
        <f t="shared" si="3"/>
        <v>1.6666666666666667</v>
      </c>
      <c r="J39" s="500">
        <v>12.44</v>
      </c>
      <c r="K39" s="52"/>
      <c r="L39" s="726"/>
      <c r="M39" s="715"/>
      <c r="N39" s="715"/>
      <c r="O39" s="715"/>
      <c r="P39" s="715"/>
      <c r="Q39" s="715"/>
      <c r="R39" s="715"/>
      <c r="S39" s="715"/>
      <c r="T39" s="716"/>
      <c r="U39" s="57"/>
      <c r="V39" s="48"/>
    </row>
    <row r="40" spans="1:28" x14ac:dyDescent="0.2">
      <c r="A40" s="140"/>
      <c r="G40" s="20"/>
      <c r="L40"/>
    </row>
    <row r="41" spans="1:28" x14ac:dyDescent="0.2">
      <c r="C41" s="387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  <c r="S41" s="387"/>
      <c r="T41" s="387"/>
      <c r="U41" s="387"/>
      <c r="V41" s="387"/>
      <c r="W41" s="600"/>
      <c r="X41" s="387"/>
      <c r="Y41" s="387"/>
      <c r="Z41" s="387"/>
      <c r="AA41" s="387"/>
    </row>
    <row r="42" spans="1:28" x14ac:dyDescent="0.2">
      <c r="D42" s="387"/>
      <c r="E42" s="387"/>
      <c r="F42" s="387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/>
      <c r="R42" s="387"/>
      <c r="S42" s="387"/>
      <c r="T42" s="387"/>
      <c r="U42" s="387"/>
      <c r="V42" s="387"/>
      <c r="W42" s="600"/>
      <c r="X42" s="387"/>
      <c r="Y42" s="387"/>
      <c r="Z42" s="387"/>
      <c r="AA42" s="387"/>
      <c r="AB42" s="387"/>
    </row>
    <row r="43" spans="1:28" x14ac:dyDescent="0.2">
      <c r="D43" s="387"/>
      <c r="E43" s="387"/>
      <c r="F43" s="387"/>
      <c r="G43" s="387"/>
      <c r="H43" s="387"/>
      <c r="I43" s="387"/>
      <c r="J43" s="387"/>
      <c r="K43" s="387"/>
      <c r="L43" s="387"/>
      <c r="M43" s="387"/>
      <c r="N43" s="387"/>
      <c r="O43" s="387"/>
      <c r="P43" s="387"/>
      <c r="Q43" s="387"/>
      <c r="R43" s="387"/>
      <c r="S43" s="387"/>
      <c r="T43" s="387"/>
      <c r="U43" s="387"/>
      <c r="V43" s="387"/>
      <c r="W43" s="600"/>
      <c r="X43" s="387"/>
      <c r="Y43" s="387"/>
      <c r="Z43" s="387"/>
      <c r="AA43" s="387"/>
      <c r="AB43" s="387"/>
    </row>
    <row r="44" spans="1:28" x14ac:dyDescent="0.2">
      <c r="D44" s="387"/>
      <c r="E44" s="387"/>
      <c r="F44" s="387"/>
      <c r="G44" s="387"/>
      <c r="H44" s="387"/>
      <c r="I44" s="387"/>
      <c r="J44" s="387"/>
      <c r="K44" s="387"/>
      <c r="L44" s="387"/>
      <c r="M44" s="387"/>
      <c r="N44" s="387"/>
      <c r="O44" s="387"/>
      <c r="P44" s="387"/>
      <c r="Q44" s="387"/>
      <c r="R44" s="387"/>
      <c r="S44" s="387"/>
      <c r="T44" s="387"/>
      <c r="U44" s="387"/>
      <c r="V44" s="387"/>
      <c r="W44" s="600"/>
      <c r="X44" s="387"/>
      <c r="Y44" s="387"/>
      <c r="Z44" s="387"/>
      <c r="AA44" s="387"/>
      <c r="AB44" s="387"/>
    </row>
    <row r="45" spans="1:28" x14ac:dyDescent="0.2">
      <c r="D45" s="387"/>
      <c r="E45" s="387"/>
      <c r="F45" s="387"/>
      <c r="G45" s="387"/>
      <c r="H45" s="387"/>
      <c r="I45" s="387"/>
      <c r="J45" s="387"/>
      <c r="K45" s="387"/>
      <c r="L45" s="387"/>
      <c r="M45" s="387"/>
      <c r="N45" s="387"/>
      <c r="O45" s="387"/>
      <c r="P45" s="387"/>
      <c r="Q45" s="387"/>
      <c r="R45" s="387"/>
      <c r="S45" s="387"/>
      <c r="T45" s="387"/>
      <c r="U45" s="387"/>
      <c r="V45" s="387"/>
      <c r="W45" s="600"/>
      <c r="X45" s="387"/>
      <c r="Y45" s="387"/>
      <c r="Z45" s="387"/>
      <c r="AA45" s="387"/>
      <c r="AB45" s="387"/>
    </row>
    <row r="46" spans="1:28" x14ac:dyDescent="0.2">
      <c r="D46" s="387"/>
      <c r="E46" s="387"/>
      <c r="F46" s="387"/>
      <c r="G46" s="387"/>
      <c r="H46" s="387"/>
      <c r="I46" s="387"/>
      <c r="J46" s="387"/>
      <c r="K46" s="387"/>
      <c r="L46" s="387"/>
      <c r="M46" s="387"/>
      <c r="N46" s="387"/>
      <c r="O46" s="387"/>
      <c r="P46" s="387"/>
      <c r="Q46" s="387"/>
      <c r="R46" s="387"/>
      <c r="S46" s="387"/>
      <c r="T46" s="387"/>
      <c r="U46" s="387"/>
      <c r="V46" s="387"/>
      <c r="W46" s="600"/>
      <c r="X46" s="387"/>
      <c r="Y46" s="387"/>
      <c r="Z46" s="387"/>
      <c r="AA46" s="387"/>
      <c r="AB46" s="387"/>
    </row>
    <row r="47" spans="1:28" x14ac:dyDescent="0.2">
      <c r="D47" s="387"/>
      <c r="E47" s="387"/>
      <c r="F47" s="387"/>
      <c r="G47" s="387"/>
      <c r="H47" s="387"/>
      <c r="I47" s="387"/>
      <c r="J47" s="387"/>
      <c r="K47" s="387"/>
      <c r="L47" s="387"/>
      <c r="M47" s="387"/>
      <c r="N47" s="387"/>
      <c r="O47" s="387"/>
      <c r="P47" s="387"/>
      <c r="Q47" s="387"/>
      <c r="R47" s="387"/>
      <c r="S47" s="387"/>
      <c r="T47" s="387"/>
      <c r="U47" s="387"/>
      <c r="V47" s="387"/>
      <c r="W47" s="600"/>
      <c r="X47" s="387"/>
      <c r="Y47" s="387"/>
      <c r="Z47" s="387"/>
      <c r="AA47" s="387"/>
      <c r="AB47" s="387"/>
    </row>
    <row r="48" spans="1:28" x14ac:dyDescent="0.2">
      <c r="D48" s="387"/>
      <c r="E48" s="387"/>
      <c r="F48" s="387"/>
      <c r="G48" s="387"/>
      <c r="H48" s="387"/>
      <c r="I48" s="387"/>
      <c r="J48" s="387"/>
      <c r="K48" s="387"/>
      <c r="L48" s="387"/>
      <c r="M48" s="387"/>
      <c r="N48" s="387"/>
      <c r="O48" s="387"/>
      <c r="P48" s="387"/>
      <c r="Q48" s="387"/>
      <c r="R48" s="387"/>
      <c r="S48" s="387"/>
      <c r="T48" s="387"/>
      <c r="U48" s="387"/>
      <c r="V48" s="387"/>
      <c r="W48" s="600"/>
      <c r="X48" s="387"/>
      <c r="Y48" s="387"/>
      <c r="Z48" s="387"/>
      <c r="AA48" s="387"/>
      <c r="AB48" s="387"/>
    </row>
    <row r="49" spans="4:28" x14ac:dyDescent="0.2">
      <c r="D49" s="387"/>
      <c r="E49" s="387"/>
      <c r="F49" s="387"/>
      <c r="G49" s="387"/>
      <c r="H49" s="387"/>
      <c r="I49" s="387"/>
      <c r="J49" s="387"/>
      <c r="K49" s="387"/>
      <c r="L49" s="387"/>
      <c r="M49" s="387"/>
      <c r="N49" s="387"/>
      <c r="O49" s="387"/>
      <c r="P49" s="387"/>
      <c r="Q49" s="387"/>
      <c r="R49" s="387"/>
      <c r="S49" s="387"/>
      <c r="T49" s="387"/>
      <c r="U49" s="387"/>
      <c r="V49" s="387"/>
      <c r="W49" s="600"/>
      <c r="X49" s="387"/>
      <c r="Y49" s="387"/>
      <c r="Z49" s="387"/>
      <c r="AA49" s="387"/>
      <c r="AB49" s="387"/>
    </row>
    <row r="50" spans="4:28" x14ac:dyDescent="0.2"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387"/>
      <c r="O50" s="387"/>
      <c r="P50" s="387"/>
      <c r="Q50" s="387"/>
      <c r="R50" s="387"/>
      <c r="S50" s="387"/>
      <c r="T50" s="387"/>
      <c r="U50" s="387"/>
      <c r="V50" s="387"/>
      <c r="W50" s="600"/>
      <c r="X50" s="387"/>
      <c r="Y50" s="387"/>
      <c r="Z50" s="387"/>
      <c r="AA50" s="387"/>
      <c r="AB50" s="387"/>
    </row>
    <row r="51" spans="4:28" x14ac:dyDescent="0.2">
      <c r="D51" s="387"/>
      <c r="E51" s="387"/>
      <c r="F51" s="387"/>
      <c r="G51" s="387"/>
      <c r="H51" s="387"/>
      <c r="I51" s="387"/>
      <c r="J51" s="387"/>
      <c r="K51" s="387"/>
      <c r="L51" s="387"/>
      <c r="M51" s="387"/>
      <c r="N51" s="387"/>
      <c r="O51" s="387"/>
      <c r="P51" s="387"/>
      <c r="Q51" s="387"/>
      <c r="R51" s="387"/>
      <c r="S51" s="387"/>
      <c r="T51" s="387"/>
      <c r="U51" s="387"/>
      <c r="V51" s="387"/>
      <c r="W51" s="600"/>
      <c r="X51" s="387"/>
      <c r="Y51" s="387"/>
      <c r="Z51" s="387"/>
      <c r="AA51" s="387"/>
      <c r="AB51" s="387"/>
    </row>
    <row r="52" spans="4:28" x14ac:dyDescent="0.2">
      <c r="D52" s="387"/>
      <c r="E52" s="387"/>
      <c r="F52" s="387"/>
      <c r="G52" s="387"/>
      <c r="H52" s="387"/>
      <c r="I52" s="387"/>
      <c r="J52" s="387"/>
      <c r="K52" s="387"/>
      <c r="L52" s="387"/>
      <c r="M52" s="387"/>
      <c r="N52" s="387"/>
      <c r="O52" s="387"/>
      <c r="P52" s="387"/>
      <c r="Q52" s="387"/>
      <c r="R52" s="387"/>
      <c r="S52" s="387"/>
      <c r="T52" s="387"/>
      <c r="U52" s="387"/>
      <c r="V52" s="387"/>
      <c r="W52" s="600"/>
      <c r="X52" s="387"/>
      <c r="Y52" s="387"/>
      <c r="Z52" s="387"/>
      <c r="AA52" s="387"/>
      <c r="AB52" s="387"/>
    </row>
    <row r="53" spans="4:28" x14ac:dyDescent="0.2">
      <c r="D53" s="387"/>
      <c r="E53" s="387"/>
      <c r="F53" s="387"/>
      <c r="G53" s="387"/>
      <c r="H53" s="387"/>
      <c r="I53" s="387"/>
      <c r="J53" s="387"/>
      <c r="K53" s="387"/>
      <c r="L53" s="387"/>
      <c r="M53" s="387"/>
      <c r="N53" s="387"/>
      <c r="O53" s="387"/>
      <c r="P53" s="387"/>
      <c r="Q53" s="387"/>
      <c r="R53" s="387"/>
      <c r="S53" s="387"/>
      <c r="T53" s="387"/>
      <c r="U53" s="387"/>
      <c r="V53" s="387"/>
      <c r="W53" s="600"/>
      <c r="X53" s="387"/>
      <c r="Y53" s="387"/>
      <c r="Z53" s="387"/>
      <c r="AA53" s="387"/>
      <c r="AB53" s="387"/>
    </row>
    <row r="54" spans="4:28" x14ac:dyDescent="0.2">
      <c r="D54" s="387"/>
      <c r="E54" s="387"/>
      <c r="F54" s="387"/>
      <c r="G54" s="387"/>
      <c r="H54" s="387"/>
      <c r="I54" s="387"/>
      <c r="J54" s="387"/>
      <c r="K54" s="387"/>
      <c r="L54" s="387"/>
      <c r="M54" s="387"/>
      <c r="N54" s="387"/>
      <c r="O54" s="387"/>
      <c r="P54" s="387"/>
      <c r="Q54" s="387"/>
      <c r="R54" s="387"/>
      <c r="S54" s="387"/>
      <c r="T54" s="387"/>
      <c r="U54" s="387"/>
      <c r="V54" s="387"/>
      <c r="W54" s="600"/>
      <c r="X54" s="387"/>
      <c r="Y54" s="387"/>
      <c r="Z54" s="387"/>
      <c r="AA54" s="387"/>
      <c r="AB54" s="387"/>
    </row>
    <row r="55" spans="4:28" x14ac:dyDescent="0.2">
      <c r="D55" s="387"/>
      <c r="E55" s="387"/>
      <c r="F55" s="387"/>
      <c r="G55" s="387"/>
      <c r="H55" s="387"/>
      <c r="I55" s="387"/>
      <c r="J55" s="387"/>
      <c r="K55" s="387"/>
      <c r="L55" s="387"/>
      <c r="M55" s="387"/>
      <c r="N55" s="387"/>
      <c r="O55" s="387"/>
      <c r="P55" s="387"/>
      <c r="Q55" s="387"/>
      <c r="R55" s="387"/>
      <c r="S55" s="387"/>
      <c r="T55" s="387"/>
      <c r="U55" s="387"/>
      <c r="V55" s="387"/>
      <c r="W55" s="600"/>
      <c r="X55" s="387"/>
      <c r="Y55" s="387"/>
      <c r="Z55" s="387"/>
      <c r="AA55" s="387"/>
      <c r="AB55" s="387"/>
    </row>
    <row r="56" spans="4:28" x14ac:dyDescent="0.2">
      <c r="D56" s="387"/>
      <c r="E56" s="387"/>
      <c r="F56" s="387"/>
      <c r="G56" s="387"/>
      <c r="H56" s="387"/>
      <c r="I56" s="387"/>
      <c r="J56" s="387"/>
      <c r="K56" s="387"/>
      <c r="L56" s="387"/>
      <c r="M56" s="387"/>
      <c r="N56" s="387"/>
      <c r="O56" s="387"/>
      <c r="P56" s="387"/>
      <c r="Q56" s="387"/>
      <c r="R56" s="387"/>
      <c r="S56" s="387"/>
      <c r="T56" s="387"/>
      <c r="U56" s="387"/>
      <c r="V56" s="387"/>
      <c r="W56" s="600"/>
      <c r="X56" s="387"/>
      <c r="Y56" s="387"/>
      <c r="Z56" s="387"/>
      <c r="AA56" s="387"/>
      <c r="AB56" s="387"/>
    </row>
    <row r="57" spans="4:28" x14ac:dyDescent="0.2">
      <c r="D57" s="387"/>
      <c r="E57" s="387"/>
      <c r="F57" s="387"/>
      <c r="G57" s="387"/>
      <c r="H57" s="387"/>
      <c r="I57" s="387"/>
      <c r="J57" s="387"/>
      <c r="K57" s="387"/>
      <c r="L57" s="387"/>
      <c r="M57" s="387"/>
      <c r="N57" s="387"/>
      <c r="O57" s="387"/>
      <c r="P57" s="387"/>
      <c r="Q57" s="387"/>
      <c r="R57" s="387"/>
      <c r="S57" s="387"/>
      <c r="T57" s="387"/>
      <c r="U57" s="387"/>
      <c r="V57" s="387"/>
      <c r="W57" s="600"/>
      <c r="X57" s="387"/>
      <c r="Y57" s="387"/>
      <c r="Z57" s="387"/>
      <c r="AA57" s="387"/>
      <c r="AB57" s="387"/>
    </row>
    <row r="58" spans="4:28" x14ac:dyDescent="0.2">
      <c r="D58" s="387"/>
      <c r="E58" s="387"/>
      <c r="F58" s="387"/>
      <c r="G58" s="387"/>
      <c r="H58" s="387"/>
      <c r="I58" s="387"/>
      <c r="J58" s="387"/>
      <c r="K58" s="387"/>
      <c r="L58" s="387"/>
      <c r="M58" s="387"/>
      <c r="N58" s="387"/>
      <c r="O58" s="387"/>
      <c r="P58" s="387"/>
      <c r="Q58" s="387"/>
      <c r="R58" s="387"/>
      <c r="S58" s="387"/>
      <c r="T58" s="387"/>
      <c r="U58" s="387"/>
      <c r="V58" s="387"/>
      <c r="W58" s="600"/>
      <c r="X58" s="387"/>
      <c r="Y58" s="387"/>
      <c r="Z58" s="387"/>
      <c r="AA58" s="387"/>
      <c r="AB58" s="387"/>
    </row>
    <row r="59" spans="4:28" x14ac:dyDescent="0.2"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387"/>
      <c r="O59" s="387"/>
      <c r="P59" s="387"/>
      <c r="Q59" s="387"/>
      <c r="R59" s="387"/>
      <c r="S59" s="387"/>
      <c r="T59" s="387"/>
      <c r="U59" s="387"/>
      <c r="V59" s="387"/>
      <c r="W59" s="600"/>
      <c r="X59" s="387"/>
      <c r="Y59" s="387"/>
      <c r="Z59" s="387"/>
      <c r="AA59" s="387"/>
      <c r="AB59" s="387"/>
    </row>
    <row r="60" spans="4:28" x14ac:dyDescent="0.2">
      <c r="D60" s="387"/>
      <c r="E60" s="387"/>
      <c r="F60" s="387"/>
      <c r="G60" s="387"/>
      <c r="H60" s="387"/>
      <c r="I60" s="387"/>
      <c r="J60" s="387"/>
      <c r="K60" s="387"/>
      <c r="L60" s="387"/>
      <c r="M60" s="387"/>
      <c r="N60" s="387"/>
      <c r="O60" s="387"/>
      <c r="P60" s="387"/>
      <c r="Q60" s="387"/>
      <c r="R60" s="387"/>
      <c r="S60" s="387"/>
      <c r="T60" s="387"/>
      <c r="U60" s="387"/>
      <c r="V60" s="387"/>
      <c r="W60" s="600"/>
      <c r="X60" s="387"/>
      <c r="Y60" s="387"/>
      <c r="Z60" s="387"/>
      <c r="AA60" s="387"/>
      <c r="AB60" s="387"/>
    </row>
    <row r="61" spans="4:28" x14ac:dyDescent="0.2">
      <c r="D61" s="387"/>
      <c r="E61" s="387"/>
      <c r="F61" s="387"/>
      <c r="G61" s="387"/>
      <c r="H61" s="387"/>
      <c r="I61" s="387"/>
      <c r="J61" s="387"/>
      <c r="K61" s="387"/>
      <c r="L61" s="387"/>
      <c r="M61" s="387"/>
      <c r="N61" s="387"/>
      <c r="O61" s="387"/>
      <c r="P61" s="387"/>
      <c r="Q61" s="387"/>
      <c r="R61" s="387"/>
      <c r="S61" s="387"/>
      <c r="T61" s="387"/>
      <c r="U61" s="387"/>
      <c r="V61" s="387"/>
      <c r="W61" s="600"/>
      <c r="X61" s="387"/>
      <c r="Y61" s="387"/>
      <c r="Z61" s="387"/>
      <c r="AA61" s="387"/>
      <c r="AB61" s="387"/>
    </row>
    <row r="62" spans="4:28" x14ac:dyDescent="0.2">
      <c r="D62" s="387"/>
      <c r="E62" s="387"/>
      <c r="F62" s="387"/>
      <c r="G62" s="387"/>
      <c r="H62" s="387"/>
      <c r="I62" s="387"/>
      <c r="J62" s="387"/>
      <c r="K62" s="387"/>
      <c r="L62" s="387"/>
      <c r="M62" s="387"/>
      <c r="N62" s="387"/>
      <c r="O62" s="387"/>
      <c r="P62" s="387"/>
      <c r="Q62" s="387"/>
      <c r="R62" s="387"/>
      <c r="S62" s="387"/>
      <c r="T62" s="387"/>
      <c r="U62" s="387"/>
      <c r="V62" s="387"/>
      <c r="W62" s="600"/>
      <c r="X62" s="387"/>
      <c r="Y62" s="387"/>
      <c r="Z62" s="387"/>
      <c r="AA62" s="387"/>
      <c r="AB62" s="387"/>
    </row>
    <row r="63" spans="4:28" x14ac:dyDescent="0.2">
      <c r="D63" s="387"/>
      <c r="E63" s="387"/>
      <c r="F63" s="387"/>
      <c r="G63" s="387"/>
      <c r="H63" s="387"/>
      <c r="I63" s="387"/>
      <c r="J63" s="387"/>
      <c r="K63" s="387"/>
      <c r="L63" s="387"/>
      <c r="M63" s="387"/>
      <c r="N63" s="387"/>
      <c r="O63" s="387"/>
      <c r="P63" s="387"/>
      <c r="Q63" s="387"/>
      <c r="R63" s="387"/>
      <c r="S63" s="387"/>
      <c r="T63" s="387"/>
      <c r="U63" s="387"/>
      <c r="V63" s="387"/>
      <c r="W63" s="600"/>
      <c r="X63" s="387"/>
      <c r="Y63" s="387"/>
      <c r="Z63" s="387"/>
      <c r="AA63" s="387"/>
      <c r="AB63" s="387"/>
    </row>
    <row r="64" spans="4:28" x14ac:dyDescent="0.2">
      <c r="D64" s="387"/>
      <c r="E64" s="387"/>
      <c r="F64" s="387"/>
      <c r="G64" s="387"/>
      <c r="H64" s="387"/>
      <c r="I64" s="387"/>
      <c r="J64" s="387"/>
      <c r="K64" s="387"/>
      <c r="L64" s="387"/>
      <c r="M64" s="387"/>
      <c r="N64" s="387"/>
      <c r="O64" s="387"/>
      <c r="P64" s="387"/>
      <c r="Q64" s="387"/>
      <c r="R64" s="387"/>
      <c r="S64" s="387"/>
      <c r="T64" s="387"/>
      <c r="U64" s="387"/>
      <c r="V64" s="387"/>
      <c r="W64" s="600"/>
      <c r="X64" s="387"/>
      <c r="Y64" s="387"/>
      <c r="Z64" s="387"/>
      <c r="AA64" s="387"/>
      <c r="AB64" s="387"/>
    </row>
    <row r="65" spans="4:28" x14ac:dyDescent="0.2">
      <c r="D65" s="387"/>
      <c r="E65" s="387"/>
      <c r="F65" s="387"/>
      <c r="G65" s="387"/>
      <c r="H65" s="387"/>
      <c r="I65" s="387"/>
      <c r="J65" s="387"/>
      <c r="K65" s="387"/>
      <c r="L65" s="387"/>
      <c r="M65" s="387"/>
      <c r="N65" s="387"/>
      <c r="O65" s="387"/>
      <c r="P65" s="387"/>
      <c r="Q65" s="387"/>
      <c r="R65" s="387"/>
      <c r="S65" s="387"/>
      <c r="T65" s="387"/>
      <c r="U65" s="387"/>
      <c r="V65" s="387"/>
      <c r="W65" s="600"/>
      <c r="X65" s="387"/>
      <c r="Y65" s="387"/>
      <c r="Z65" s="387"/>
      <c r="AA65" s="387"/>
      <c r="AB65" s="387"/>
    </row>
    <row r="66" spans="4:28" x14ac:dyDescent="0.2"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87"/>
      <c r="O66" s="387"/>
      <c r="P66" s="387"/>
      <c r="Q66" s="387"/>
      <c r="R66" s="387"/>
      <c r="S66" s="387"/>
      <c r="T66" s="387"/>
      <c r="U66" s="387"/>
      <c r="V66" s="387"/>
      <c r="W66" s="600"/>
      <c r="X66" s="387"/>
      <c r="Y66" s="387"/>
      <c r="Z66" s="387"/>
      <c r="AA66" s="387"/>
      <c r="AB66" s="387"/>
    </row>
    <row r="67" spans="4:28" x14ac:dyDescent="0.2">
      <c r="D67" s="387"/>
      <c r="E67" s="387"/>
      <c r="F67" s="387"/>
      <c r="G67" s="387"/>
      <c r="H67" s="387"/>
      <c r="I67" s="387"/>
      <c r="J67" s="387"/>
      <c r="K67" s="387"/>
      <c r="L67" s="387"/>
      <c r="M67" s="387"/>
      <c r="N67" s="387"/>
      <c r="O67" s="387"/>
      <c r="P67" s="387"/>
      <c r="Q67" s="387"/>
      <c r="R67" s="387"/>
      <c r="S67" s="387"/>
      <c r="T67" s="387"/>
      <c r="U67" s="387"/>
      <c r="V67" s="387"/>
      <c r="W67" s="600"/>
      <c r="X67" s="387"/>
      <c r="Y67" s="387"/>
      <c r="Z67" s="387"/>
      <c r="AA67" s="387"/>
      <c r="AB67" s="387"/>
    </row>
    <row r="68" spans="4:28" x14ac:dyDescent="0.2">
      <c r="D68" s="387"/>
      <c r="E68" s="387"/>
      <c r="F68" s="387"/>
      <c r="G68" s="387"/>
      <c r="H68" s="387"/>
      <c r="I68" s="387"/>
      <c r="J68" s="387"/>
      <c r="K68" s="387"/>
      <c r="L68" s="387"/>
      <c r="M68" s="387"/>
      <c r="N68" s="387"/>
      <c r="O68" s="387"/>
      <c r="P68" s="387"/>
      <c r="Q68" s="387"/>
      <c r="R68" s="387"/>
      <c r="S68" s="387"/>
      <c r="T68" s="387"/>
      <c r="U68" s="387"/>
      <c r="V68" s="387"/>
      <c r="W68" s="600"/>
      <c r="X68" s="387"/>
      <c r="Y68" s="387"/>
      <c r="Z68" s="387"/>
      <c r="AA68" s="387"/>
      <c r="AB68" s="387"/>
    </row>
    <row r="69" spans="4:28" x14ac:dyDescent="0.2">
      <c r="D69" s="387"/>
      <c r="E69" s="387"/>
      <c r="F69" s="387"/>
      <c r="G69" s="387"/>
      <c r="H69" s="387"/>
      <c r="I69" s="387"/>
      <c r="J69" s="387"/>
      <c r="K69" s="387"/>
      <c r="L69" s="387"/>
      <c r="M69" s="387"/>
      <c r="N69" s="387"/>
      <c r="O69" s="387"/>
      <c r="P69" s="387"/>
      <c r="Q69" s="387"/>
      <c r="R69" s="387"/>
      <c r="S69" s="387"/>
      <c r="T69" s="387"/>
      <c r="U69" s="387"/>
      <c r="V69" s="387"/>
      <c r="W69" s="600"/>
      <c r="X69" s="387"/>
      <c r="Y69" s="387"/>
      <c r="Z69" s="387"/>
      <c r="AA69" s="387"/>
      <c r="AB69" s="387"/>
    </row>
    <row r="70" spans="4:28" x14ac:dyDescent="0.2">
      <c r="D70" s="387"/>
      <c r="E70" s="387"/>
      <c r="F70" s="387"/>
      <c r="G70" s="387"/>
      <c r="H70" s="387"/>
      <c r="I70" s="387"/>
      <c r="J70" s="387"/>
      <c r="K70" s="387"/>
      <c r="L70" s="387"/>
      <c r="M70" s="387"/>
      <c r="N70" s="387"/>
      <c r="O70" s="387"/>
      <c r="P70" s="387"/>
      <c r="Q70" s="387"/>
      <c r="R70" s="387"/>
      <c r="S70" s="387"/>
      <c r="T70" s="387"/>
      <c r="U70" s="387"/>
      <c r="V70" s="387"/>
      <c r="W70" s="600"/>
      <c r="X70" s="387"/>
      <c r="Y70" s="387"/>
      <c r="Z70" s="387"/>
      <c r="AA70" s="387"/>
      <c r="AB70" s="387"/>
    </row>
    <row r="71" spans="4:28" x14ac:dyDescent="0.2">
      <c r="D71" s="387"/>
      <c r="E71" s="387"/>
      <c r="F71" s="387"/>
      <c r="G71" s="387"/>
      <c r="H71" s="387"/>
      <c r="I71" s="387"/>
      <c r="J71" s="387"/>
      <c r="K71" s="387"/>
      <c r="L71" s="387"/>
      <c r="M71" s="387"/>
      <c r="N71" s="387"/>
      <c r="O71" s="387"/>
      <c r="P71" s="387"/>
      <c r="Q71" s="387"/>
      <c r="R71" s="387"/>
      <c r="S71" s="387"/>
      <c r="T71" s="387"/>
      <c r="U71" s="387"/>
      <c r="V71" s="387"/>
      <c r="W71" s="600"/>
      <c r="X71" s="387"/>
      <c r="Y71" s="387"/>
      <c r="Z71" s="387"/>
      <c r="AA71" s="387"/>
      <c r="AB71" s="387"/>
    </row>
    <row r="72" spans="4:28" x14ac:dyDescent="0.2">
      <c r="D72" s="387"/>
      <c r="E72" s="387"/>
      <c r="F72" s="387"/>
      <c r="G72" s="387"/>
      <c r="H72" s="387"/>
      <c r="I72" s="387"/>
      <c r="J72" s="387"/>
      <c r="K72" s="387"/>
      <c r="L72" s="387"/>
      <c r="M72" s="387"/>
      <c r="N72" s="387"/>
      <c r="O72" s="387"/>
      <c r="P72" s="387"/>
      <c r="Q72" s="387"/>
      <c r="R72" s="387"/>
      <c r="S72" s="387"/>
      <c r="T72" s="387"/>
      <c r="U72" s="387"/>
      <c r="V72" s="387"/>
      <c r="W72" s="600"/>
      <c r="X72" s="387"/>
      <c r="Y72" s="387"/>
      <c r="Z72" s="387"/>
      <c r="AA72" s="387"/>
      <c r="AB72" s="387"/>
    </row>
    <row r="73" spans="4:28" x14ac:dyDescent="0.2">
      <c r="D73" s="387"/>
      <c r="E73" s="387"/>
      <c r="F73" s="387"/>
      <c r="G73" s="387"/>
      <c r="H73" s="387"/>
      <c r="I73" s="387"/>
      <c r="J73" s="387"/>
      <c r="K73" s="387"/>
      <c r="L73" s="387"/>
      <c r="M73" s="387"/>
      <c r="N73" s="387"/>
      <c r="O73" s="387"/>
      <c r="P73" s="387"/>
      <c r="Q73" s="387"/>
      <c r="R73" s="387"/>
      <c r="S73" s="387"/>
      <c r="T73" s="387"/>
      <c r="U73" s="387"/>
      <c r="V73" s="387"/>
      <c r="W73" s="600"/>
      <c r="X73" s="387"/>
      <c r="Y73" s="387"/>
      <c r="Z73" s="387"/>
      <c r="AA73" s="387"/>
      <c r="AB73" s="387"/>
    </row>
    <row r="74" spans="4:28" x14ac:dyDescent="0.2">
      <c r="D74" s="387"/>
      <c r="E74" s="387"/>
      <c r="F74" s="387"/>
      <c r="G74" s="387"/>
      <c r="H74" s="387"/>
      <c r="I74" s="387"/>
      <c r="J74" s="387"/>
      <c r="K74" s="387"/>
      <c r="L74" s="387"/>
      <c r="M74" s="387"/>
      <c r="N74" s="387"/>
      <c r="O74" s="387"/>
      <c r="P74" s="387"/>
      <c r="Q74" s="387"/>
      <c r="R74" s="387"/>
      <c r="S74" s="387"/>
      <c r="T74" s="387"/>
      <c r="U74" s="387"/>
      <c r="V74" s="387"/>
      <c r="W74" s="600"/>
      <c r="X74" s="387"/>
      <c r="Y74" s="387"/>
      <c r="Z74" s="387"/>
      <c r="AA74" s="387"/>
      <c r="AB74" s="387"/>
    </row>
    <row r="75" spans="4:28" x14ac:dyDescent="0.2">
      <c r="L75"/>
    </row>
  </sheetData>
  <mergeCells count="3">
    <mergeCell ref="B1:H1"/>
    <mergeCell ref="L1:T1"/>
    <mergeCell ref="L39:T39"/>
  </mergeCells>
  <hyperlinks>
    <hyperlink ref="L1" r:id="rId1" display="https://meet.google.com/fix-eauc-uaf" xr:uid="{2792540C-113D-4C43-93A2-DE1D97C0AD82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193C9-1162-4246-B860-8391FCF444DC}">
  <sheetPr>
    <pageSetUpPr fitToPage="1"/>
  </sheetPr>
  <dimension ref="A1:X36"/>
  <sheetViews>
    <sheetView zoomScale="87" zoomScaleNormal="87" workbookViewId="0">
      <selection activeCell="T12" sqref="T12"/>
    </sheetView>
  </sheetViews>
  <sheetFormatPr baseColWidth="10" defaultRowHeight="12.75" x14ac:dyDescent="0.2"/>
  <cols>
    <col min="1" max="1" width="3" bestFit="1" customWidth="1"/>
    <col min="2" max="2" width="3" customWidth="1"/>
    <col min="3" max="3" width="12.28515625" bestFit="1" customWidth="1"/>
    <col min="4" max="4" width="10.28515625" bestFit="1" customWidth="1"/>
    <col min="5" max="5" width="6.7109375" bestFit="1" customWidth="1"/>
    <col min="6" max="6" width="7" bestFit="1" customWidth="1"/>
    <col min="7" max="8" width="7.140625" bestFit="1" customWidth="1"/>
    <col min="9" max="9" width="6.7109375" bestFit="1" customWidth="1"/>
    <col min="10" max="10" width="7.7109375" bestFit="1" customWidth="1"/>
    <col min="11" max="11" width="6.7109375" bestFit="1" customWidth="1"/>
    <col min="12" max="12" width="16.42578125" style="124" bestFit="1" customWidth="1"/>
    <col min="13" max="13" width="2.85546875" style="20" bestFit="1" customWidth="1"/>
    <col min="14" max="14" width="3.28515625" bestFit="1" customWidth="1"/>
    <col min="15" max="21" width="2.85546875" bestFit="1" customWidth="1"/>
    <col min="22" max="22" width="3.140625" bestFit="1" customWidth="1"/>
    <col min="23" max="23" width="8.42578125" bestFit="1" customWidth="1"/>
    <col min="254" max="254" width="3" bestFit="1" customWidth="1"/>
    <col min="255" max="255" width="20.140625" bestFit="1" customWidth="1"/>
    <col min="256" max="256" width="12.7109375" bestFit="1" customWidth="1"/>
    <col min="257" max="257" width="6.28515625" bestFit="1" customWidth="1"/>
    <col min="258" max="258" width="5.85546875" bestFit="1" customWidth="1"/>
    <col min="259" max="259" width="6.7109375" customWidth="1"/>
    <col min="260" max="260" width="5.28515625" bestFit="1" customWidth="1"/>
    <col min="261" max="261" width="5.140625" bestFit="1" customWidth="1"/>
    <col min="510" max="510" width="3" bestFit="1" customWidth="1"/>
    <col min="511" max="511" width="20.140625" bestFit="1" customWidth="1"/>
    <col min="512" max="512" width="12.7109375" bestFit="1" customWidth="1"/>
    <col min="513" max="513" width="6.28515625" bestFit="1" customWidth="1"/>
    <col min="514" max="514" width="5.85546875" bestFit="1" customWidth="1"/>
    <col min="515" max="515" width="6.7109375" customWidth="1"/>
    <col min="516" max="516" width="5.28515625" bestFit="1" customWidth="1"/>
    <col min="517" max="517" width="5.140625" bestFit="1" customWidth="1"/>
    <col min="766" max="766" width="3" bestFit="1" customWidth="1"/>
    <col min="767" max="767" width="20.140625" bestFit="1" customWidth="1"/>
    <col min="768" max="768" width="12.7109375" bestFit="1" customWidth="1"/>
    <col min="769" max="769" width="6.28515625" bestFit="1" customWidth="1"/>
    <col min="770" max="770" width="5.85546875" bestFit="1" customWidth="1"/>
    <col min="771" max="771" width="6.7109375" customWidth="1"/>
    <col min="772" max="772" width="5.28515625" bestFit="1" customWidth="1"/>
    <col min="773" max="773" width="5.140625" bestFit="1" customWidth="1"/>
    <col min="1022" max="1022" width="3" bestFit="1" customWidth="1"/>
    <col min="1023" max="1023" width="20.140625" bestFit="1" customWidth="1"/>
    <col min="1024" max="1024" width="12.7109375" bestFit="1" customWidth="1"/>
    <col min="1025" max="1025" width="6.28515625" bestFit="1" customWidth="1"/>
    <col min="1026" max="1026" width="5.85546875" bestFit="1" customWidth="1"/>
    <col min="1027" max="1027" width="6.7109375" customWidth="1"/>
    <col min="1028" max="1028" width="5.28515625" bestFit="1" customWidth="1"/>
    <col min="1029" max="1029" width="5.140625" bestFit="1" customWidth="1"/>
    <col min="1278" max="1278" width="3" bestFit="1" customWidth="1"/>
    <col min="1279" max="1279" width="20.140625" bestFit="1" customWidth="1"/>
    <col min="1280" max="1280" width="12.7109375" bestFit="1" customWidth="1"/>
    <col min="1281" max="1281" width="6.28515625" bestFit="1" customWidth="1"/>
    <col min="1282" max="1282" width="5.85546875" bestFit="1" customWidth="1"/>
    <col min="1283" max="1283" width="6.7109375" customWidth="1"/>
    <col min="1284" max="1284" width="5.28515625" bestFit="1" customWidth="1"/>
    <col min="1285" max="1285" width="5.140625" bestFit="1" customWidth="1"/>
    <col min="1534" max="1534" width="3" bestFit="1" customWidth="1"/>
    <col min="1535" max="1535" width="20.140625" bestFit="1" customWidth="1"/>
    <col min="1536" max="1536" width="12.7109375" bestFit="1" customWidth="1"/>
    <col min="1537" max="1537" width="6.28515625" bestFit="1" customWidth="1"/>
    <col min="1538" max="1538" width="5.85546875" bestFit="1" customWidth="1"/>
    <col min="1539" max="1539" width="6.7109375" customWidth="1"/>
    <col min="1540" max="1540" width="5.28515625" bestFit="1" customWidth="1"/>
    <col min="1541" max="1541" width="5.140625" bestFit="1" customWidth="1"/>
    <col min="1790" max="1790" width="3" bestFit="1" customWidth="1"/>
    <col min="1791" max="1791" width="20.140625" bestFit="1" customWidth="1"/>
    <col min="1792" max="1792" width="12.7109375" bestFit="1" customWidth="1"/>
    <col min="1793" max="1793" width="6.28515625" bestFit="1" customWidth="1"/>
    <col min="1794" max="1794" width="5.85546875" bestFit="1" customWidth="1"/>
    <col min="1795" max="1795" width="6.7109375" customWidth="1"/>
    <col min="1796" max="1796" width="5.28515625" bestFit="1" customWidth="1"/>
    <col min="1797" max="1797" width="5.140625" bestFit="1" customWidth="1"/>
    <col min="2046" max="2046" width="3" bestFit="1" customWidth="1"/>
    <col min="2047" max="2047" width="20.140625" bestFit="1" customWidth="1"/>
    <col min="2048" max="2048" width="12.7109375" bestFit="1" customWidth="1"/>
    <col min="2049" max="2049" width="6.28515625" bestFit="1" customWidth="1"/>
    <col min="2050" max="2050" width="5.85546875" bestFit="1" customWidth="1"/>
    <col min="2051" max="2051" width="6.7109375" customWidth="1"/>
    <col min="2052" max="2052" width="5.28515625" bestFit="1" customWidth="1"/>
    <col min="2053" max="2053" width="5.140625" bestFit="1" customWidth="1"/>
    <col min="2302" max="2302" width="3" bestFit="1" customWidth="1"/>
    <col min="2303" max="2303" width="20.140625" bestFit="1" customWidth="1"/>
    <col min="2304" max="2304" width="12.7109375" bestFit="1" customWidth="1"/>
    <col min="2305" max="2305" width="6.28515625" bestFit="1" customWidth="1"/>
    <col min="2306" max="2306" width="5.85546875" bestFit="1" customWidth="1"/>
    <col min="2307" max="2307" width="6.7109375" customWidth="1"/>
    <col min="2308" max="2308" width="5.28515625" bestFit="1" customWidth="1"/>
    <col min="2309" max="2309" width="5.140625" bestFit="1" customWidth="1"/>
    <col min="2558" max="2558" width="3" bestFit="1" customWidth="1"/>
    <col min="2559" max="2559" width="20.140625" bestFit="1" customWidth="1"/>
    <col min="2560" max="2560" width="12.7109375" bestFit="1" customWidth="1"/>
    <col min="2561" max="2561" width="6.28515625" bestFit="1" customWidth="1"/>
    <col min="2562" max="2562" width="5.85546875" bestFit="1" customWidth="1"/>
    <col min="2563" max="2563" width="6.7109375" customWidth="1"/>
    <col min="2564" max="2564" width="5.28515625" bestFit="1" customWidth="1"/>
    <col min="2565" max="2565" width="5.140625" bestFit="1" customWidth="1"/>
    <col min="2814" max="2814" width="3" bestFit="1" customWidth="1"/>
    <col min="2815" max="2815" width="20.140625" bestFit="1" customWidth="1"/>
    <col min="2816" max="2816" width="12.7109375" bestFit="1" customWidth="1"/>
    <col min="2817" max="2817" width="6.28515625" bestFit="1" customWidth="1"/>
    <col min="2818" max="2818" width="5.85546875" bestFit="1" customWidth="1"/>
    <col min="2819" max="2819" width="6.7109375" customWidth="1"/>
    <col min="2820" max="2820" width="5.28515625" bestFit="1" customWidth="1"/>
    <col min="2821" max="2821" width="5.140625" bestFit="1" customWidth="1"/>
    <col min="3070" max="3070" width="3" bestFit="1" customWidth="1"/>
    <col min="3071" max="3071" width="20.140625" bestFit="1" customWidth="1"/>
    <col min="3072" max="3072" width="12.7109375" bestFit="1" customWidth="1"/>
    <col min="3073" max="3073" width="6.28515625" bestFit="1" customWidth="1"/>
    <col min="3074" max="3074" width="5.85546875" bestFit="1" customWidth="1"/>
    <col min="3075" max="3075" width="6.7109375" customWidth="1"/>
    <col min="3076" max="3076" width="5.28515625" bestFit="1" customWidth="1"/>
    <col min="3077" max="3077" width="5.140625" bestFit="1" customWidth="1"/>
    <col min="3326" max="3326" width="3" bestFit="1" customWidth="1"/>
    <col min="3327" max="3327" width="20.140625" bestFit="1" customWidth="1"/>
    <col min="3328" max="3328" width="12.7109375" bestFit="1" customWidth="1"/>
    <col min="3329" max="3329" width="6.28515625" bestFit="1" customWidth="1"/>
    <col min="3330" max="3330" width="5.85546875" bestFit="1" customWidth="1"/>
    <col min="3331" max="3331" width="6.7109375" customWidth="1"/>
    <col min="3332" max="3332" width="5.28515625" bestFit="1" customWidth="1"/>
    <col min="3333" max="3333" width="5.140625" bestFit="1" customWidth="1"/>
    <col min="3582" max="3582" width="3" bestFit="1" customWidth="1"/>
    <col min="3583" max="3583" width="20.140625" bestFit="1" customWidth="1"/>
    <col min="3584" max="3584" width="12.7109375" bestFit="1" customWidth="1"/>
    <col min="3585" max="3585" width="6.28515625" bestFit="1" customWidth="1"/>
    <col min="3586" max="3586" width="5.85546875" bestFit="1" customWidth="1"/>
    <col min="3587" max="3587" width="6.7109375" customWidth="1"/>
    <col min="3588" max="3588" width="5.28515625" bestFit="1" customWidth="1"/>
    <col min="3589" max="3589" width="5.140625" bestFit="1" customWidth="1"/>
    <col min="3838" max="3838" width="3" bestFit="1" customWidth="1"/>
    <col min="3839" max="3839" width="20.140625" bestFit="1" customWidth="1"/>
    <col min="3840" max="3840" width="12.7109375" bestFit="1" customWidth="1"/>
    <col min="3841" max="3841" width="6.28515625" bestFit="1" customWidth="1"/>
    <col min="3842" max="3842" width="5.85546875" bestFit="1" customWidth="1"/>
    <col min="3843" max="3843" width="6.7109375" customWidth="1"/>
    <col min="3844" max="3844" width="5.28515625" bestFit="1" customWidth="1"/>
    <col min="3845" max="3845" width="5.140625" bestFit="1" customWidth="1"/>
    <col min="4094" max="4094" width="3" bestFit="1" customWidth="1"/>
    <col min="4095" max="4095" width="20.140625" bestFit="1" customWidth="1"/>
    <col min="4096" max="4096" width="12.7109375" bestFit="1" customWidth="1"/>
    <col min="4097" max="4097" width="6.28515625" bestFit="1" customWidth="1"/>
    <col min="4098" max="4098" width="5.85546875" bestFit="1" customWidth="1"/>
    <col min="4099" max="4099" width="6.7109375" customWidth="1"/>
    <col min="4100" max="4100" width="5.28515625" bestFit="1" customWidth="1"/>
    <col min="4101" max="4101" width="5.140625" bestFit="1" customWidth="1"/>
    <col min="4350" max="4350" width="3" bestFit="1" customWidth="1"/>
    <col min="4351" max="4351" width="20.140625" bestFit="1" customWidth="1"/>
    <col min="4352" max="4352" width="12.7109375" bestFit="1" customWidth="1"/>
    <col min="4353" max="4353" width="6.28515625" bestFit="1" customWidth="1"/>
    <col min="4354" max="4354" width="5.85546875" bestFit="1" customWidth="1"/>
    <col min="4355" max="4355" width="6.7109375" customWidth="1"/>
    <col min="4356" max="4356" width="5.28515625" bestFit="1" customWidth="1"/>
    <col min="4357" max="4357" width="5.140625" bestFit="1" customWidth="1"/>
    <col min="4606" max="4606" width="3" bestFit="1" customWidth="1"/>
    <col min="4607" max="4607" width="20.140625" bestFit="1" customWidth="1"/>
    <col min="4608" max="4608" width="12.7109375" bestFit="1" customWidth="1"/>
    <col min="4609" max="4609" width="6.28515625" bestFit="1" customWidth="1"/>
    <col min="4610" max="4610" width="5.85546875" bestFit="1" customWidth="1"/>
    <col min="4611" max="4611" width="6.7109375" customWidth="1"/>
    <col min="4612" max="4612" width="5.28515625" bestFit="1" customWidth="1"/>
    <col min="4613" max="4613" width="5.140625" bestFit="1" customWidth="1"/>
    <col min="4862" max="4862" width="3" bestFit="1" customWidth="1"/>
    <col min="4863" max="4863" width="20.140625" bestFit="1" customWidth="1"/>
    <col min="4864" max="4864" width="12.7109375" bestFit="1" customWidth="1"/>
    <col min="4865" max="4865" width="6.28515625" bestFit="1" customWidth="1"/>
    <col min="4866" max="4866" width="5.85546875" bestFit="1" customWidth="1"/>
    <col min="4867" max="4867" width="6.7109375" customWidth="1"/>
    <col min="4868" max="4868" width="5.28515625" bestFit="1" customWidth="1"/>
    <col min="4869" max="4869" width="5.140625" bestFit="1" customWidth="1"/>
    <col min="5118" max="5118" width="3" bestFit="1" customWidth="1"/>
    <col min="5119" max="5119" width="20.140625" bestFit="1" customWidth="1"/>
    <col min="5120" max="5120" width="12.7109375" bestFit="1" customWidth="1"/>
    <col min="5121" max="5121" width="6.28515625" bestFit="1" customWidth="1"/>
    <col min="5122" max="5122" width="5.85546875" bestFit="1" customWidth="1"/>
    <col min="5123" max="5123" width="6.7109375" customWidth="1"/>
    <col min="5124" max="5124" width="5.28515625" bestFit="1" customWidth="1"/>
    <col min="5125" max="5125" width="5.140625" bestFit="1" customWidth="1"/>
    <col min="5374" max="5374" width="3" bestFit="1" customWidth="1"/>
    <col min="5375" max="5375" width="20.140625" bestFit="1" customWidth="1"/>
    <col min="5376" max="5376" width="12.7109375" bestFit="1" customWidth="1"/>
    <col min="5377" max="5377" width="6.28515625" bestFit="1" customWidth="1"/>
    <col min="5378" max="5378" width="5.85546875" bestFit="1" customWidth="1"/>
    <col min="5379" max="5379" width="6.7109375" customWidth="1"/>
    <col min="5380" max="5380" width="5.28515625" bestFit="1" customWidth="1"/>
    <col min="5381" max="5381" width="5.140625" bestFit="1" customWidth="1"/>
    <col min="5630" max="5630" width="3" bestFit="1" customWidth="1"/>
    <col min="5631" max="5631" width="20.140625" bestFit="1" customWidth="1"/>
    <col min="5632" max="5632" width="12.7109375" bestFit="1" customWidth="1"/>
    <col min="5633" max="5633" width="6.28515625" bestFit="1" customWidth="1"/>
    <col min="5634" max="5634" width="5.85546875" bestFit="1" customWidth="1"/>
    <col min="5635" max="5635" width="6.7109375" customWidth="1"/>
    <col min="5636" max="5636" width="5.28515625" bestFit="1" customWidth="1"/>
    <col min="5637" max="5637" width="5.140625" bestFit="1" customWidth="1"/>
    <col min="5886" max="5886" width="3" bestFit="1" customWidth="1"/>
    <col min="5887" max="5887" width="20.140625" bestFit="1" customWidth="1"/>
    <col min="5888" max="5888" width="12.7109375" bestFit="1" customWidth="1"/>
    <col min="5889" max="5889" width="6.28515625" bestFit="1" customWidth="1"/>
    <col min="5890" max="5890" width="5.85546875" bestFit="1" customWidth="1"/>
    <col min="5891" max="5891" width="6.7109375" customWidth="1"/>
    <col min="5892" max="5892" width="5.28515625" bestFit="1" customWidth="1"/>
    <col min="5893" max="5893" width="5.140625" bestFit="1" customWidth="1"/>
    <col min="6142" max="6142" width="3" bestFit="1" customWidth="1"/>
    <col min="6143" max="6143" width="20.140625" bestFit="1" customWidth="1"/>
    <col min="6144" max="6144" width="12.7109375" bestFit="1" customWidth="1"/>
    <col min="6145" max="6145" width="6.28515625" bestFit="1" customWidth="1"/>
    <col min="6146" max="6146" width="5.85546875" bestFit="1" customWidth="1"/>
    <col min="6147" max="6147" width="6.7109375" customWidth="1"/>
    <col min="6148" max="6148" width="5.28515625" bestFit="1" customWidth="1"/>
    <col min="6149" max="6149" width="5.140625" bestFit="1" customWidth="1"/>
    <col min="6398" max="6398" width="3" bestFit="1" customWidth="1"/>
    <col min="6399" max="6399" width="20.140625" bestFit="1" customWidth="1"/>
    <col min="6400" max="6400" width="12.7109375" bestFit="1" customWidth="1"/>
    <col min="6401" max="6401" width="6.28515625" bestFit="1" customWidth="1"/>
    <col min="6402" max="6402" width="5.85546875" bestFit="1" customWidth="1"/>
    <col min="6403" max="6403" width="6.7109375" customWidth="1"/>
    <col min="6404" max="6404" width="5.28515625" bestFit="1" customWidth="1"/>
    <col min="6405" max="6405" width="5.140625" bestFit="1" customWidth="1"/>
    <col min="6654" max="6654" width="3" bestFit="1" customWidth="1"/>
    <col min="6655" max="6655" width="20.140625" bestFit="1" customWidth="1"/>
    <col min="6656" max="6656" width="12.7109375" bestFit="1" customWidth="1"/>
    <col min="6657" max="6657" width="6.28515625" bestFit="1" customWidth="1"/>
    <col min="6658" max="6658" width="5.85546875" bestFit="1" customWidth="1"/>
    <col min="6659" max="6659" width="6.7109375" customWidth="1"/>
    <col min="6660" max="6660" width="5.28515625" bestFit="1" customWidth="1"/>
    <col min="6661" max="6661" width="5.140625" bestFit="1" customWidth="1"/>
    <col min="6910" max="6910" width="3" bestFit="1" customWidth="1"/>
    <col min="6911" max="6911" width="20.140625" bestFit="1" customWidth="1"/>
    <col min="6912" max="6912" width="12.7109375" bestFit="1" customWidth="1"/>
    <col min="6913" max="6913" width="6.28515625" bestFit="1" customWidth="1"/>
    <col min="6914" max="6914" width="5.85546875" bestFit="1" customWidth="1"/>
    <col min="6915" max="6915" width="6.7109375" customWidth="1"/>
    <col min="6916" max="6916" width="5.28515625" bestFit="1" customWidth="1"/>
    <col min="6917" max="6917" width="5.140625" bestFit="1" customWidth="1"/>
    <col min="7166" max="7166" width="3" bestFit="1" customWidth="1"/>
    <col min="7167" max="7167" width="20.140625" bestFit="1" customWidth="1"/>
    <col min="7168" max="7168" width="12.7109375" bestFit="1" customWidth="1"/>
    <col min="7169" max="7169" width="6.28515625" bestFit="1" customWidth="1"/>
    <col min="7170" max="7170" width="5.85546875" bestFit="1" customWidth="1"/>
    <col min="7171" max="7171" width="6.7109375" customWidth="1"/>
    <col min="7172" max="7172" width="5.28515625" bestFit="1" customWidth="1"/>
    <col min="7173" max="7173" width="5.140625" bestFit="1" customWidth="1"/>
    <col min="7422" max="7422" width="3" bestFit="1" customWidth="1"/>
    <col min="7423" max="7423" width="20.140625" bestFit="1" customWidth="1"/>
    <col min="7424" max="7424" width="12.7109375" bestFit="1" customWidth="1"/>
    <col min="7425" max="7425" width="6.28515625" bestFit="1" customWidth="1"/>
    <col min="7426" max="7426" width="5.85546875" bestFit="1" customWidth="1"/>
    <col min="7427" max="7427" width="6.7109375" customWidth="1"/>
    <col min="7428" max="7428" width="5.28515625" bestFit="1" customWidth="1"/>
    <col min="7429" max="7429" width="5.140625" bestFit="1" customWidth="1"/>
    <col min="7678" max="7678" width="3" bestFit="1" customWidth="1"/>
    <col min="7679" max="7679" width="20.140625" bestFit="1" customWidth="1"/>
    <col min="7680" max="7680" width="12.7109375" bestFit="1" customWidth="1"/>
    <col min="7681" max="7681" width="6.28515625" bestFit="1" customWidth="1"/>
    <col min="7682" max="7682" width="5.85546875" bestFit="1" customWidth="1"/>
    <col min="7683" max="7683" width="6.7109375" customWidth="1"/>
    <col min="7684" max="7684" width="5.28515625" bestFit="1" customWidth="1"/>
    <col min="7685" max="7685" width="5.140625" bestFit="1" customWidth="1"/>
    <col min="7934" max="7934" width="3" bestFit="1" customWidth="1"/>
    <col min="7935" max="7935" width="20.140625" bestFit="1" customWidth="1"/>
    <col min="7936" max="7936" width="12.7109375" bestFit="1" customWidth="1"/>
    <col min="7937" max="7937" width="6.28515625" bestFit="1" customWidth="1"/>
    <col min="7938" max="7938" width="5.85546875" bestFit="1" customWidth="1"/>
    <col min="7939" max="7939" width="6.7109375" customWidth="1"/>
    <col min="7940" max="7940" width="5.28515625" bestFit="1" customWidth="1"/>
    <col min="7941" max="7941" width="5.140625" bestFit="1" customWidth="1"/>
    <col min="8190" max="8190" width="3" bestFit="1" customWidth="1"/>
    <col min="8191" max="8191" width="20.140625" bestFit="1" customWidth="1"/>
    <col min="8192" max="8192" width="12.7109375" bestFit="1" customWidth="1"/>
    <col min="8193" max="8193" width="6.28515625" bestFit="1" customWidth="1"/>
    <col min="8194" max="8194" width="5.85546875" bestFit="1" customWidth="1"/>
    <col min="8195" max="8195" width="6.7109375" customWidth="1"/>
    <col min="8196" max="8196" width="5.28515625" bestFit="1" customWidth="1"/>
    <col min="8197" max="8197" width="5.140625" bestFit="1" customWidth="1"/>
    <col min="8446" max="8446" width="3" bestFit="1" customWidth="1"/>
    <col min="8447" max="8447" width="20.140625" bestFit="1" customWidth="1"/>
    <col min="8448" max="8448" width="12.7109375" bestFit="1" customWidth="1"/>
    <col min="8449" max="8449" width="6.28515625" bestFit="1" customWidth="1"/>
    <col min="8450" max="8450" width="5.85546875" bestFit="1" customWidth="1"/>
    <col min="8451" max="8451" width="6.7109375" customWidth="1"/>
    <col min="8452" max="8452" width="5.28515625" bestFit="1" customWidth="1"/>
    <col min="8453" max="8453" width="5.140625" bestFit="1" customWidth="1"/>
    <col min="8702" max="8702" width="3" bestFit="1" customWidth="1"/>
    <col min="8703" max="8703" width="20.140625" bestFit="1" customWidth="1"/>
    <col min="8704" max="8704" width="12.7109375" bestFit="1" customWidth="1"/>
    <col min="8705" max="8705" width="6.28515625" bestFit="1" customWidth="1"/>
    <col min="8706" max="8706" width="5.85546875" bestFit="1" customWidth="1"/>
    <col min="8707" max="8707" width="6.7109375" customWidth="1"/>
    <col min="8708" max="8708" width="5.28515625" bestFit="1" customWidth="1"/>
    <col min="8709" max="8709" width="5.140625" bestFit="1" customWidth="1"/>
    <col min="8958" max="8958" width="3" bestFit="1" customWidth="1"/>
    <col min="8959" max="8959" width="20.140625" bestFit="1" customWidth="1"/>
    <col min="8960" max="8960" width="12.7109375" bestFit="1" customWidth="1"/>
    <col min="8961" max="8961" width="6.28515625" bestFit="1" customWidth="1"/>
    <col min="8962" max="8962" width="5.85546875" bestFit="1" customWidth="1"/>
    <col min="8963" max="8963" width="6.7109375" customWidth="1"/>
    <col min="8964" max="8964" width="5.28515625" bestFit="1" customWidth="1"/>
    <col min="8965" max="8965" width="5.140625" bestFit="1" customWidth="1"/>
    <col min="9214" max="9214" width="3" bestFit="1" customWidth="1"/>
    <col min="9215" max="9215" width="20.140625" bestFit="1" customWidth="1"/>
    <col min="9216" max="9216" width="12.7109375" bestFit="1" customWidth="1"/>
    <col min="9217" max="9217" width="6.28515625" bestFit="1" customWidth="1"/>
    <col min="9218" max="9218" width="5.85546875" bestFit="1" customWidth="1"/>
    <col min="9219" max="9219" width="6.7109375" customWidth="1"/>
    <col min="9220" max="9220" width="5.28515625" bestFit="1" customWidth="1"/>
    <col min="9221" max="9221" width="5.140625" bestFit="1" customWidth="1"/>
    <col min="9470" max="9470" width="3" bestFit="1" customWidth="1"/>
    <col min="9471" max="9471" width="20.140625" bestFit="1" customWidth="1"/>
    <col min="9472" max="9472" width="12.7109375" bestFit="1" customWidth="1"/>
    <col min="9473" max="9473" width="6.28515625" bestFit="1" customWidth="1"/>
    <col min="9474" max="9474" width="5.85546875" bestFit="1" customWidth="1"/>
    <col min="9475" max="9475" width="6.7109375" customWidth="1"/>
    <col min="9476" max="9476" width="5.28515625" bestFit="1" customWidth="1"/>
    <col min="9477" max="9477" width="5.140625" bestFit="1" customWidth="1"/>
    <col min="9726" max="9726" width="3" bestFit="1" customWidth="1"/>
    <col min="9727" max="9727" width="20.140625" bestFit="1" customWidth="1"/>
    <col min="9728" max="9728" width="12.7109375" bestFit="1" customWidth="1"/>
    <col min="9729" max="9729" width="6.28515625" bestFit="1" customWidth="1"/>
    <col min="9730" max="9730" width="5.85546875" bestFit="1" customWidth="1"/>
    <col min="9731" max="9731" width="6.7109375" customWidth="1"/>
    <col min="9732" max="9732" width="5.28515625" bestFit="1" customWidth="1"/>
    <col min="9733" max="9733" width="5.140625" bestFit="1" customWidth="1"/>
    <col min="9982" max="9982" width="3" bestFit="1" customWidth="1"/>
    <col min="9983" max="9983" width="20.140625" bestFit="1" customWidth="1"/>
    <col min="9984" max="9984" width="12.7109375" bestFit="1" customWidth="1"/>
    <col min="9985" max="9985" width="6.28515625" bestFit="1" customWidth="1"/>
    <col min="9986" max="9986" width="5.85546875" bestFit="1" customWidth="1"/>
    <col min="9987" max="9987" width="6.7109375" customWidth="1"/>
    <col min="9988" max="9988" width="5.28515625" bestFit="1" customWidth="1"/>
    <col min="9989" max="9989" width="5.140625" bestFit="1" customWidth="1"/>
    <col min="10238" max="10238" width="3" bestFit="1" customWidth="1"/>
    <col min="10239" max="10239" width="20.140625" bestFit="1" customWidth="1"/>
    <col min="10240" max="10240" width="12.7109375" bestFit="1" customWidth="1"/>
    <col min="10241" max="10241" width="6.28515625" bestFit="1" customWidth="1"/>
    <col min="10242" max="10242" width="5.85546875" bestFit="1" customWidth="1"/>
    <col min="10243" max="10243" width="6.7109375" customWidth="1"/>
    <col min="10244" max="10244" width="5.28515625" bestFit="1" customWidth="1"/>
    <col min="10245" max="10245" width="5.140625" bestFit="1" customWidth="1"/>
    <col min="10494" max="10494" width="3" bestFit="1" customWidth="1"/>
    <col min="10495" max="10495" width="20.140625" bestFit="1" customWidth="1"/>
    <col min="10496" max="10496" width="12.7109375" bestFit="1" customWidth="1"/>
    <col min="10497" max="10497" width="6.28515625" bestFit="1" customWidth="1"/>
    <col min="10498" max="10498" width="5.85546875" bestFit="1" customWidth="1"/>
    <col min="10499" max="10499" width="6.7109375" customWidth="1"/>
    <col min="10500" max="10500" width="5.28515625" bestFit="1" customWidth="1"/>
    <col min="10501" max="10501" width="5.140625" bestFit="1" customWidth="1"/>
    <col min="10750" max="10750" width="3" bestFit="1" customWidth="1"/>
    <col min="10751" max="10751" width="20.140625" bestFit="1" customWidth="1"/>
    <col min="10752" max="10752" width="12.7109375" bestFit="1" customWidth="1"/>
    <col min="10753" max="10753" width="6.28515625" bestFit="1" customWidth="1"/>
    <col min="10754" max="10754" width="5.85546875" bestFit="1" customWidth="1"/>
    <col min="10755" max="10755" width="6.7109375" customWidth="1"/>
    <col min="10756" max="10756" width="5.28515625" bestFit="1" customWidth="1"/>
    <col min="10757" max="10757" width="5.140625" bestFit="1" customWidth="1"/>
    <col min="11006" max="11006" width="3" bestFit="1" customWidth="1"/>
    <col min="11007" max="11007" width="20.140625" bestFit="1" customWidth="1"/>
    <col min="11008" max="11008" width="12.7109375" bestFit="1" customWidth="1"/>
    <col min="11009" max="11009" width="6.28515625" bestFit="1" customWidth="1"/>
    <col min="11010" max="11010" width="5.85546875" bestFit="1" customWidth="1"/>
    <col min="11011" max="11011" width="6.7109375" customWidth="1"/>
    <col min="11012" max="11012" width="5.28515625" bestFit="1" customWidth="1"/>
    <col min="11013" max="11013" width="5.140625" bestFit="1" customWidth="1"/>
    <col min="11262" max="11262" width="3" bestFit="1" customWidth="1"/>
    <col min="11263" max="11263" width="20.140625" bestFit="1" customWidth="1"/>
    <col min="11264" max="11264" width="12.7109375" bestFit="1" customWidth="1"/>
    <col min="11265" max="11265" width="6.28515625" bestFit="1" customWidth="1"/>
    <col min="11266" max="11266" width="5.85546875" bestFit="1" customWidth="1"/>
    <col min="11267" max="11267" width="6.7109375" customWidth="1"/>
    <col min="11268" max="11268" width="5.28515625" bestFit="1" customWidth="1"/>
    <col min="11269" max="11269" width="5.140625" bestFit="1" customWidth="1"/>
    <col min="11518" max="11518" width="3" bestFit="1" customWidth="1"/>
    <col min="11519" max="11519" width="20.140625" bestFit="1" customWidth="1"/>
    <col min="11520" max="11520" width="12.7109375" bestFit="1" customWidth="1"/>
    <col min="11521" max="11521" width="6.28515625" bestFit="1" customWidth="1"/>
    <col min="11522" max="11522" width="5.85546875" bestFit="1" customWidth="1"/>
    <col min="11523" max="11523" width="6.7109375" customWidth="1"/>
    <col min="11524" max="11524" width="5.28515625" bestFit="1" customWidth="1"/>
    <col min="11525" max="11525" width="5.140625" bestFit="1" customWidth="1"/>
    <col min="11774" max="11774" width="3" bestFit="1" customWidth="1"/>
    <col min="11775" max="11775" width="20.140625" bestFit="1" customWidth="1"/>
    <col min="11776" max="11776" width="12.7109375" bestFit="1" customWidth="1"/>
    <col min="11777" max="11777" width="6.28515625" bestFit="1" customWidth="1"/>
    <col min="11778" max="11778" width="5.85546875" bestFit="1" customWidth="1"/>
    <col min="11779" max="11779" width="6.7109375" customWidth="1"/>
    <col min="11780" max="11780" width="5.28515625" bestFit="1" customWidth="1"/>
    <col min="11781" max="11781" width="5.140625" bestFit="1" customWidth="1"/>
    <col min="12030" max="12030" width="3" bestFit="1" customWidth="1"/>
    <col min="12031" max="12031" width="20.140625" bestFit="1" customWidth="1"/>
    <col min="12032" max="12032" width="12.7109375" bestFit="1" customWidth="1"/>
    <col min="12033" max="12033" width="6.28515625" bestFit="1" customWidth="1"/>
    <col min="12034" max="12034" width="5.85546875" bestFit="1" customWidth="1"/>
    <col min="12035" max="12035" width="6.7109375" customWidth="1"/>
    <col min="12036" max="12036" width="5.28515625" bestFit="1" customWidth="1"/>
    <col min="12037" max="12037" width="5.140625" bestFit="1" customWidth="1"/>
    <col min="12286" max="12286" width="3" bestFit="1" customWidth="1"/>
    <col min="12287" max="12287" width="20.140625" bestFit="1" customWidth="1"/>
    <col min="12288" max="12288" width="12.7109375" bestFit="1" customWidth="1"/>
    <col min="12289" max="12289" width="6.28515625" bestFit="1" customWidth="1"/>
    <col min="12290" max="12290" width="5.85546875" bestFit="1" customWidth="1"/>
    <col min="12291" max="12291" width="6.7109375" customWidth="1"/>
    <col min="12292" max="12292" width="5.28515625" bestFit="1" customWidth="1"/>
    <col min="12293" max="12293" width="5.140625" bestFit="1" customWidth="1"/>
    <col min="12542" max="12542" width="3" bestFit="1" customWidth="1"/>
    <col min="12543" max="12543" width="20.140625" bestFit="1" customWidth="1"/>
    <col min="12544" max="12544" width="12.7109375" bestFit="1" customWidth="1"/>
    <col min="12545" max="12545" width="6.28515625" bestFit="1" customWidth="1"/>
    <col min="12546" max="12546" width="5.85546875" bestFit="1" customWidth="1"/>
    <col min="12547" max="12547" width="6.7109375" customWidth="1"/>
    <col min="12548" max="12548" width="5.28515625" bestFit="1" customWidth="1"/>
    <col min="12549" max="12549" width="5.140625" bestFit="1" customWidth="1"/>
    <col min="12798" max="12798" width="3" bestFit="1" customWidth="1"/>
    <col min="12799" max="12799" width="20.140625" bestFit="1" customWidth="1"/>
    <col min="12800" max="12800" width="12.7109375" bestFit="1" customWidth="1"/>
    <col min="12801" max="12801" width="6.28515625" bestFit="1" customWidth="1"/>
    <col min="12802" max="12802" width="5.85546875" bestFit="1" customWidth="1"/>
    <col min="12803" max="12803" width="6.7109375" customWidth="1"/>
    <col min="12804" max="12804" width="5.28515625" bestFit="1" customWidth="1"/>
    <col min="12805" max="12805" width="5.140625" bestFit="1" customWidth="1"/>
    <col min="13054" max="13054" width="3" bestFit="1" customWidth="1"/>
    <col min="13055" max="13055" width="20.140625" bestFit="1" customWidth="1"/>
    <col min="13056" max="13056" width="12.7109375" bestFit="1" customWidth="1"/>
    <col min="13057" max="13057" width="6.28515625" bestFit="1" customWidth="1"/>
    <col min="13058" max="13058" width="5.85546875" bestFit="1" customWidth="1"/>
    <col min="13059" max="13059" width="6.7109375" customWidth="1"/>
    <col min="13060" max="13060" width="5.28515625" bestFit="1" customWidth="1"/>
    <col min="13061" max="13061" width="5.140625" bestFit="1" customWidth="1"/>
    <col min="13310" max="13310" width="3" bestFit="1" customWidth="1"/>
    <col min="13311" max="13311" width="20.140625" bestFit="1" customWidth="1"/>
    <col min="13312" max="13312" width="12.7109375" bestFit="1" customWidth="1"/>
    <col min="13313" max="13313" width="6.28515625" bestFit="1" customWidth="1"/>
    <col min="13314" max="13314" width="5.85546875" bestFit="1" customWidth="1"/>
    <col min="13315" max="13315" width="6.7109375" customWidth="1"/>
    <col min="13316" max="13316" width="5.28515625" bestFit="1" customWidth="1"/>
    <col min="13317" max="13317" width="5.140625" bestFit="1" customWidth="1"/>
    <col min="13566" max="13566" width="3" bestFit="1" customWidth="1"/>
    <col min="13567" max="13567" width="20.140625" bestFit="1" customWidth="1"/>
    <col min="13568" max="13568" width="12.7109375" bestFit="1" customWidth="1"/>
    <col min="13569" max="13569" width="6.28515625" bestFit="1" customWidth="1"/>
    <col min="13570" max="13570" width="5.85546875" bestFit="1" customWidth="1"/>
    <col min="13571" max="13571" width="6.7109375" customWidth="1"/>
    <col min="13572" max="13572" width="5.28515625" bestFit="1" customWidth="1"/>
    <col min="13573" max="13573" width="5.140625" bestFit="1" customWidth="1"/>
    <col min="13822" max="13822" width="3" bestFit="1" customWidth="1"/>
    <col min="13823" max="13823" width="20.140625" bestFit="1" customWidth="1"/>
    <col min="13824" max="13824" width="12.7109375" bestFit="1" customWidth="1"/>
    <col min="13825" max="13825" width="6.28515625" bestFit="1" customWidth="1"/>
    <col min="13826" max="13826" width="5.85546875" bestFit="1" customWidth="1"/>
    <col min="13827" max="13827" width="6.7109375" customWidth="1"/>
    <col min="13828" max="13828" width="5.28515625" bestFit="1" customWidth="1"/>
    <col min="13829" max="13829" width="5.140625" bestFit="1" customWidth="1"/>
    <col min="14078" max="14078" width="3" bestFit="1" customWidth="1"/>
    <col min="14079" max="14079" width="20.140625" bestFit="1" customWidth="1"/>
    <col min="14080" max="14080" width="12.7109375" bestFit="1" customWidth="1"/>
    <col min="14081" max="14081" width="6.28515625" bestFit="1" customWidth="1"/>
    <col min="14082" max="14082" width="5.85546875" bestFit="1" customWidth="1"/>
    <col min="14083" max="14083" width="6.7109375" customWidth="1"/>
    <col min="14084" max="14084" width="5.28515625" bestFit="1" customWidth="1"/>
    <col min="14085" max="14085" width="5.140625" bestFit="1" customWidth="1"/>
    <col min="14334" max="14334" width="3" bestFit="1" customWidth="1"/>
    <col min="14335" max="14335" width="20.140625" bestFit="1" customWidth="1"/>
    <col min="14336" max="14336" width="12.7109375" bestFit="1" customWidth="1"/>
    <col min="14337" max="14337" width="6.28515625" bestFit="1" customWidth="1"/>
    <col min="14338" max="14338" width="5.85546875" bestFit="1" customWidth="1"/>
    <col min="14339" max="14339" width="6.7109375" customWidth="1"/>
    <col min="14340" max="14340" width="5.28515625" bestFit="1" customWidth="1"/>
    <col min="14341" max="14341" width="5.140625" bestFit="1" customWidth="1"/>
    <col min="14590" max="14590" width="3" bestFit="1" customWidth="1"/>
    <col min="14591" max="14591" width="20.140625" bestFit="1" customWidth="1"/>
    <col min="14592" max="14592" width="12.7109375" bestFit="1" customWidth="1"/>
    <col min="14593" max="14593" width="6.28515625" bestFit="1" customWidth="1"/>
    <col min="14594" max="14594" width="5.85546875" bestFit="1" customWidth="1"/>
    <col min="14595" max="14595" width="6.7109375" customWidth="1"/>
    <col min="14596" max="14596" width="5.28515625" bestFit="1" customWidth="1"/>
    <col min="14597" max="14597" width="5.140625" bestFit="1" customWidth="1"/>
    <col min="14846" max="14846" width="3" bestFit="1" customWidth="1"/>
    <col min="14847" max="14847" width="20.140625" bestFit="1" customWidth="1"/>
    <col min="14848" max="14848" width="12.7109375" bestFit="1" customWidth="1"/>
    <col min="14849" max="14849" width="6.28515625" bestFit="1" customWidth="1"/>
    <col min="14850" max="14850" width="5.85546875" bestFit="1" customWidth="1"/>
    <col min="14851" max="14851" width="6.7109375" customWidth="1"/>
    <col min="14852" max="14852" width="5.28515625" bestFit="1" customWidth="1"/>
    <col min="14853" max="14853" width="5.140625" bestFit="1" customWidth="1"/>
    <col min="15102" max="15102" width="3" bestFit="1" customWidth="1"/>
    <col min="15103" max="15103" width="20.140625" bestFit="1" customWidth="1"/>
    <col min="15104" max="15104" width="12.7109375" bestFit="1" customWidth="1"/>
    <col min="15105" max="15105" width="6.28515625" bestFit="1" customWidth="1"/>
    <col min="15106" max="15106" width="5.85546875" bestFit="1" customWidth="1"/>
    <col min="15107" max="15107" width="6.7109375" customWidth="1"/>
    <col min="15108" max="15108" width="5.28515625" bestFit="1" customWidth="1"/>
    <col min="15109" max="15109" width="5.140625" bestFit="1" customWidth="1"/>
    <col min="15358" max="15358" width="3" bestFit="1" customWidth="1"/>
    <col min="15359" max="15359" width="20.140625" bestFit="1" customWidth="1"/>
    <col min="15360" max="15360" width="12.7109375" bestFit="1" customWidth="1"/>
    <col min="15361" max="15361" width="6.28515625" bestFit="1" customWidth="1"/>
    <col min="15362" max="15362" width="5.85546875" bestFit="1" customWidth="1"/>
    <col min="15363" max="15363" width="6.7109375" customWidth="1"/>
    <col min="15364" max="15364" width="5.28515625" bestFit="1" customWidth="1"/>
    <col min="15365" max="15365" width="5.140625" bestFit="1" customWidth="1"/>
    <col min="15614" max="15614" width="3" bestFit="1" customWidth="1"/>
    <col min="15615" max="15615" width="20.140625" bestFit="1" customWidth="1"/>
    <col min="15616" max="15616" width="12.7109375" bestFit="1" customWidth="1"/>
    <col min="15617" max="15617" width="6.28515625" bestFit="1" customWidth="1"/>
    <col min="15618" max="15618" width="5.85546875" bestFit="1" customWidth="1"/>
    <col min="15619" max="15619" width="6.7109375" customWidth="1"/>
    <col min="15620" max="15620" width="5.28515625" bestFit="1" customWidth="1"/>
    <col min="15621" max="15621" width="5.140625" bestFit="1" customWidth="1"/>
    <col min="15870" max="15870" width="3" bestFit="1" customWidth="1"/>
    <col min="15871" max="15871" width="20.140625" bestFit="1" customWidth="1"/>
    <col min="15872" max="15872" width="12.7109375" bestFit="1" customWidth="1"/>
    <col min="15873" max="15873" width="6.28515625" bestFit="1" customWidth="1"/>
    <col min="15874" max="15874" width="5.85546875" bestFit="1" customWidth="1"/>
    <col min="15875" max="15875" width="6.7109375" customWidth="1"/>
    <col min="15876" max="15876" width="5.28515625" bestFit="1" customWidth="1"/>
    <col min="15877" max="15877" width="5.140625" bestFit="1" customWidth="1"/>
    <col min="16126" max="16126" width="3" bestFit="1" customWidth="1"/>
    <col min="16127" max="16127" width="20.140625" bestFit="1" customWidth="1"/>
    <col min="16128" max="16128" width="12.7109375" bestFit="1" customWidth="1"/>
    <col min="16129" max="16129" width="6.28515625" bestFit="1" customWidth="1"/>
    <col min="16130" max="16130" width="5.85546875" bestFit="1" customWidth="1"/>
    <col min="16131" max="16131" width="6.7109375" customWidth="1"/>
    <col min="16132" max="16132" width="5.28515625" bestFit="1" customWidth="1"/>
    <col min="16133" max="16133" width="5.140625" bestFit="1" customWidth="1"/>
  </cols>
  <sheetData>
    <row r="1" spans="1:24" ht="19.5" thickBot="1" x14ac:dyDescent="0.35">
      <c r="C1" s="727" t="s">
        <v>564</v>
      </c>
      <c r="D1" s="727"/>
      <c r="E1" s="727"/>
      <c r="F1" s="727"/>
      <c r="G1" s="727"/>
      <c r="H1" s="727"/>
      <c r="I1" s="727"/>
      <c r="L1" s="501"/>
      <c r="M1" s="728" t="s">
        <v>36</v>
      </c>
      <c r="N1" s="696"/>
      <c r="O1" s="696"/>
      <c r="P1" s="696"/>
      <c r="Q1" s="696"/>
      <c r="R1" s="696"/>
      <c r="S1" s="696"/>
      <c r="T1" s="696"/>
      <c r="U1" s="729"/>
      <c r="W1" s="37"/>
    </row>
    <row r="2" spans="1:24" ht="15.75" thickBot="1" x14ac:dyDescent="0.35">
      <c r="A2" s="14"/>
      <c r="B2" s="162"/>
      <c r="C2" s="15" t="s">
        <v>0</v>
      </c>
      <c r="D2" s="38"/>
      <c r="E2" s="85" t="s">
        <v>21</v>
      </c>
      <c r="F2" s="104" t="s">
        <v>6</v>
      </c>
      <c r="G2" s="105" t="s">
        <v>43</v>
      </c>
      <c r="H2" s="105" t="s">
        <v>44</v>
      </c>
      <c r="I2" s="39" t="s">
        <v>15</v>
      </c>
      <c r="J2" s="136" t="s">
        <v>9</v>
      </c>
      <c r="K2" s="143" t="s">
        <v>52</v>
      </c>
      <c r="L2" s="137"/>
      <c r="M2" s="53" t="s">
        <v>27</v>
      </c>
      <c r="N2" s="54" t="s">
        <v>37</v>
      </c>
      <c r="O2" s="53" t="s">
        <v>29</v>
      </c>
      <c r="P2" s="54" t="s">
        <v>30</v>
      </c>
      <c r="Q2" s="169" t="s">
        <v>31</v>
      </c>
      <c r="R2" s="54" t="s">
        <v>32</v>
      </c>
      <c r="S2" s="53" t="s">
        <v>33</v>
      </c>
      <c r="T2" s="54" t="s">
        <v>34</v>
      </c>
      <c r="U2" s="55" t="s">
        <v>35</v>
      </c>
      <c r="V2" s="40" t="s">
        <v>38</v>
      </c>
      <c r="W2" s="41" t="s">
        <v>39</v>
      </c>
    </row>
    <row r="3" spans="1:24" ht="15" x14ac:dyDescent="0.25">
      <c r="A3" s="49">
        <v>1</v>
      </c>
      <c r="B3" s="163">
        <v>1</v>
      </c>
      <c r="C3" s="475" t="s">
        <v>441</v>
      </c>
      <c r="D3" s="84" t="s">
        <v>442</v>
      </c>
      <c r="E3" s="86">
        <f>+(10+V3-W3)</f>
        <v>10</v>
      </c>
      <c r="F3" s="106">
        <f>+(G3+H3)</f>
        <v>0</v>
      </c>
      <c r="G3" s="107">
        <v>0</v>
      </c>
      <c r="H3" s="108">
        <v>0</v>
      </c>
      <c r="I3" s="17">
        <v>0</v>
      </c>
      <c r="J3" s="122">
        <f>+(E3+F3*2+I3*3)/6</f>
        <v>1.6666666666666667</v>
      </c>
      <c r="K3" s="144">
        <v>0</v>
      </c>
      <c r="L3" s="476" t="s">
        <v>441</v>
      </c>
      <c r="M3" s="613"/>
      <c r="N3" s="607"/>
      <c r="O3" s="664"/>
      <c r="P3" s="51"/>
      <c r="Q3" s="51"/>
      <c r="R3" s="51"/>
      <c r="S3" s="388"/>
      <c r="T3" s="51"/>
      <c r="U3" s="388"/>
      <c r="V3" s="133">
        <f>+(M3+N3+O3+P3+Q3+R3+S3+T3+U3)</f>
        <v>0</v>
      </c>
      <c r="W3" s="43"/>
      <c r="X3" s="575">
        <v>1</v>
      </c>
    </row>
    <row r="4" spans="1:24" ht="15" x14ac:dyDescent="0.25">
      <c r="A4" s="49">
        <v>2</v>
      </c>
      <c r="B4" s="163">
        <v>2</v>
      </c>
      <c r="C4" s="475" t="s">
        <v>443</v>
      </c>
      <c r="D4" s="135" t="s">
        <v>444</v>
      </c>
      <c r="E4" s="86">
        <f t="shared" ref="E4:E35" si="0">+(10+V4-W4)</f>
        <v>14</v>
      </c>
      <c r="F4" s="106"/>
      <c r="G4" s="109"/>
      <c r="H4" s="110"/>
      <c r="I4" s="17"/>
      <c r="J4" s="122"/>
      <c r="K4" s="145"/>
      <c r="L4" s="476" t="s">
        <v>443</v>
      </c>
      <c r="M4" s="614"/>
      <c r="N4" s="609"/>
      <c r="O4" s="665">
        <v>2</v>
      </c>
      <c r="P4" s="598">
        <v>2</v>
      </c>
      <c r="Q4" s="44"/>
      <c r="R4" s="44"/>
      <c r="S4" s="390"/>
      <c r="T4" s="44"/>
      <c r="U4" s="390"/>
      <c r="V4" s="133">
        <f t="shared" ref="V4:V35" si="1">+(M4+N4+O4+P4+Q4+R4+S4+T4+U4)</f>
        <v>4</v>
      </c>
      <c r="W4" s="43"/>
      <c r="X4" s="575">
        <v>2</v>
      </c>
    </row>
    <row r="5" spans="1:24" ht="15" x14ac:dyDescent="0.25">
      <c r="A5" s="49">
        <v>3</v>
      </c>
      <c r="B5" s="163">
        <v>3</v>
      </c>
      <c r="C5" s="475" t="s">
        <v>445</v>
      </c>
      <c r="D5" s="135" t="s">
        <v>446</v>
      </c>
      <c r="E5" s="86">
        <f t="shared" si="0"/>
        <v>12</v>
      </c>
      <c r="F5" s="106"/>
      <c r="G5" s="109"/>
      <c r="H5" s="110"/>
      <c r="I5" s="17"/>
      <c r="J5" s="122"/>
      <c r="K5" s="145"/>
      <c r="L5" s="476" t="s">
        <v>445</v>
      </c>
      <c r="M5" s="614"/>
      <c r="N5" s="609"/>
      <c r="O5" s="666">
        <v>2</v>
      </c>
      <c r="P5" s="44"/>
      <c r="Q5" s="44"/>
      <c r="R5" s="44"/>
      <c r="S5" s="390"/>
      <c r="T5" s="44"/>
      <c r="U5" s="390"/>
      <c r="V5" s="133">
        <f t="shared" si="1"/>
        <v>2</v>
      </c>
      <c r="W5" s="43"/>
      <c r="X5" s="575">
        <v>3</v>
      </c>
    </row>
    <row r="6" spans="1:24" ht="15" x14ac:dyDescent="0.25">
      <c r="A6" s="49">
        <v>4</v>
      </c>
      <c r="B6" s="163">
        <v>4</v>
      </c>
      <c r="C6" s="475" t="s">
        <v>447</v>
      </c>
      <c r="D6" s="135" t="s">
        <v>448</v>
      </c>
      <c r="E6" s="86">
        <f t="shared" si="0"/>
        <v>10</v>
      </c>
      <c r="F6" s="106"/>
      <c r="G6" s="109"/>
      <c r="H6" s="110"/>
      <c r="I6" s="17"/>
      <c r="J6" s="122"/>
      <c r="K6" s="145"/>
      <c r="L6" s="476" t="s">
        <v>447</v>
      </c>
      <c r="M6" s="614"/>
      <c r="N6" s="609"/>
      <c r="O6" s="665"/>
      <c r="P6" s="44"/>
      <c r="Q6" s="44"/>
      <c r="R6" s="44"/>
      <c r="S6" s="390"/>
      <c r="T6" s="44"/>
      <c r="U6" s="390"/>
      <c r="V6" s="133">
        <f t="shared" si="1"/>
        <v>0</v>
      </c>
      <c r="W6" s="43"/>
      <c r="X6" s="575">
        <v>4</v>
      </c>
    </row>
    <row r="7" spans="1:24" ht="15" x14ac:dyDescent="0.25">
      <c r="A7" s="49">
        <v>5</v>
      </c>
      <c r="B7" s="163">
        <v>5</v>
      </c>
      <c r="C7" s="475" t="s">
        <v>450</v>
      </c>
      <c r="D7" s="135" t="s">
        <v>449</v>
      </c>
      <c r="E7" s="86">
        <f t="shared" si="0"/>
        <v>12</v>
      </c>
      <c r="F7" s="106"/>
      <c r="G7" s="109"/>
      <c r="H7" s="110"/>
      <c r="I7" s="17"/>
      <c r="J7" s="122"/>
      <c r="K7" s="145"/>
      <c r="L7" s="476" t="s">
        <v>450</v>
      </c>
      <c r="M7" s="614"/>
      <c r="N7" s="609"/>
      <c r="O7" s="665">
        <v>2</v>
      </c>
      <c r="P7" s="44"/>
      <c r="Q7" s="44"/>
      <c r="R7" s="44"/>
      <c r="S7" s="390"/>
      <c r="T7" s="44"/>
      <c r="U7" s="390"/>
      <c r="V7" s="133">
        <f t="shared" si="1"/>
        <v>2</v>
      </c>
      <c r="W7" s="43"/>
      <c r="X7" s="575">
        <v>5</v>
      </c>
    </row>
    <row r="8" spans="1:24" ht="15" x14ac:dyDescent="0.25">
      <c r="A8" s="49">
        <v>6</v>
      </c>
      <c r="B8" s="163">
        <v>6</v>
      </c>
      <c r="C8" s="475" t="s">
        <v>451</v>
      </c>
      <c r="D8" s="135" t="s">
        <v>452</v>
      </c>
      <c r="E8" s="86">
        <f t="shared" si="0"/>
        <v>12</v>
      </c>
      <c r="F8" s="106"/>
      <c r="G8" s="109"/>
      <c r="H8" s="110"/>
      <c r="I8" s="17"/>
      <c r="J8" s="122"/>
      <c r="K8" s="145"/>
      <c r="L8" s="476" t="s">
        <v>451</v>
      </c>
      <c r="M8" s="614"/>
      <c r="N8" s="609"/>
      <c r="O8" s="665">
        <v>2</v>
      </c>
      <c r="P8" s="44"/>
      <c r="Q8" s="44"/>
      <c r="R8" s="44"/>
      <c r="S8" s="390"/>
      <c r="T8" s="44"/>
      <c r="U8" s="390"/>
      <c r="V8" s="133">
        <f t="shared" si="1"/>
        <v>2</v>
      </c>
      <c r="W8" s="43"/>
      <c r="X8" s="575">
        <v>6</v>
      </c>
    </row>
    <row r="9" spans="1:24" ht="15" x14ac:dyDescent="0.25">
      <c r="A9" s="49">
        <v>7</v>
      </c>
      <c r="B9" s="163">
        <v>7</v>
      </c>
      <c r="C9" s="475" t="s">
        <v>453</v>
      </c>
      <c r="D9" s="135" t="s">
        <v>454</v>
      </c>
      <c r="E9" s="86">
        <f t="shared" si="0"/>
        <v>10</v>
      </c>
      <c r="F9" s="106"/>
      <c r="G9" s="109"/>
      <c r="H9" s="110"/>
      <c r="I9" s="17"/>
      <c r="J9" s="122"/>
      <c r="K9" s="145"/>
      <c r="L9" s="476" t="s">
        <v>453</v>
      </c>
      <c r="M9" s="614"/>
      <c r="N9" s="609"/>
      <c r="O9" s="665"/>
      <c r="P9" s="44"/>
      <c r="Q9" s="44"/>
      <c r="R9" s="44"/>
      <c r="S9" s="390"/>
      <c r="T9" s="44"/>
      <c r="U9" s="390"/>
      <c r="V9" s="133">
        <f t="shared" si="1"/>
        <v>0</v>
      </c>
      <c r="W9" s="43"/>
      <c r="X9" s="575">
        <v>7</v>
      </c>
    </row>
    <row r="10" spans="1:24" ht="15" x14ac:dyDescent="0.25">
      <c r="A10" s="49">
        <v>8</v>
      </c>
      <c r="B10" s="165">
        <v>8</v>
      </c>
      <c r="C10" s="475" t="s">
        <v>455</v>
      </c>
      <c r="D10" s="135" t="s">
        <v>11</v>
      </c>
      <c r="E10" s="86">
        <f t="shared" si="0"/>
        <v>12</v>
      </c>
      <c r="F10" s="106"/>
      <c r="G10" s="109"/>
      <c r="H10" s="110"/>
      <c r="I10" s="17"/>
      <c r="J10" s="122"/>
      <c r="K10" s="145"/>
      <c r="L10" s="476" t="s">
        <v>455</v>
      </c>
      <c r="M10" s="615"/>
      <c r="N10" s="609"/>
      <c r="O10" s="665">
        <v>2</v>
      </c>
      <c r="P10" s="44"/>
      <c r="Q10" s="44"/>
      <c r="R10" s="44"/>
      <c r="S10" s="390"/>
      <c r="T10" s="44"/>
      <c r="U10" s="390"/>
      <c r="V10" s="166">
        <f t="shared" si="1"/>
        <v>2</v>
      </c>
      <c r="W10" s="43"/>
      <c r="X10" s="575">
        <v>8</v>
      </c>
    </row>
    <row r="11" spans="1:24" ht="15" x14ac:dyDescent="0.25">
      <c r="A11" s="49">
        <v>9</v>
      </c>
      <c r="B11" s="163">
        <v>9</v>
      </c>
      <c r="C11" s="475" t="s">
        <v>456</v>
      </c>
      <c r="D11" s="135" t="s">
        <v>16</v>
      </c>
      <c r="E11" s="86">
        <f t="shared" si="0"/>
        <v>12</v>
      </c>
      <c r="F11" s="106"/>
      <c r="G11" s="109"/>
      <c r="H11" s="110"/>
      <c r="I11" s="17"/>
      <c r="J11" s="122"/>
      <c r="K11" s="145"/>
      <c r="L11" s="476" t="s">
        <v>456</v>
      </c>
      <c r="M11" s="614"/>
      <c r="N11" s="609"/>
      <c r="O11" s="665">
        <v>2</v>
      </c>
      <c r="P11" s="44"/>
      <c r="Q11" s="44"/>
      <c r="R11" s="44"/>
      <c r="S11" s="390"/>
      <c r="T11" s="44"/>
      <c r="U11" s="390"/>
      <c r="V11" s="133">
        <f t="shared" si="1"/>
        <v>2</v>
      </c>
      <c r="W11" s="43"/>
      <c r="X11" s="575">
        <v>9</v>
      </c>
    </row>
    <row r="12" spans="1:24" ht="15" x14ac:dyDescent="0.25">
      <c r="A12" s="49">
        <v>10</v>
      </c>
      <c r="B12" s="163">
        <v>10</v>
      </c>
      <c r="C12" s="475" t="s">
        <v>457</v>
      </c>
      <c r="D12" s="135" t="s">
        <v>458</v>
      </c>
      <c r="E12" s="86">
        <f t="shared" si="0"/>
        <v>14</v>
      </c>
      <c r="F12" s="106"/>
      <c r="G12" s="109"/>
      <c r="H12" s="110"/>
      <c r="I12" s="17"/>
      <c r="J12" s="122"/>
      <c r="K12" s="145"/>
      <c r="L12" s="476" t="s">
        <v>457</v>
      </c>
      <c r="M12" s="614"/>
      <c r="N12" s="609"/>
      <c r="O12" s="665">
        <v>2</v>
      </c>
      <c r="P12" s="44">
        <v>2</v>
      </c>
      <c r="Q12" s="44"/>
      <c r="R12" s="44"/>
      <c r="S12" s="390"/>
      <c r="T12" s="44"/>
      <c r="U12" s="390"/>
      <c r="V12" s="133">
        <f t="shared" si="1"/>
        <v>4</v>
      </c>
      <c r="W12" s="43"/>
      <c r="X12" s="575">
        <v>10</v>
      </c>
    </row>
    <row r="13" spans="1:24" ht="15" x14ac:dyDescent="0.25">
      <c r="A13" s="49">
        <v>11</v>
      </c>
      <c r="B13" s="163">
        <v>11</v>
      </c>
      <c r="C13" s="475" t="s">
        <v>459</v>
      </c>
      <c r="D13" s="135" t="s">
        <v>460</v>
      </c>
      <c r="E13" s="86">
        <f t="shared" si="0"/>
        <v>10</v>
      </c>
      <c r="F13" s="106"/>
      <c r="G13" s="109"/>
      <c r="H13" s="110"/>
      <c r="I13" s="17"/>
      <c r="J13" s="122"/>
      <c r="K13" s="145"/>
      <c r="L13" s="476" t="s">
        <v>459</v>
      </c>
      <c r="M13" s="614"/>
      <c r="N13" s="609"/>
      <c r="O13" s="665"/>
      <c r="P13" s="44"/>
      <c r="Q13" s="44"/>
      <c r="R13" s="44"/>
      <c r="S13" s="390"/>
      <c r="T13" s="44"/>
      <c r="U13" s="390"/>
      <c r="V13" s="133">
        <f t="shared" si="1"/>
        <v>0</v>
      </c>
      <c r="W13" s="43"/>
      <c r="X13" s="575">
        <v>11</v>
      </c>
    </row>
    <row r="14" spans="1:24" ht="15" x14ac:dyDescent="0.25">
      <c r="A14" s="49">
        <v>12</v>
      </c>
      <c r="B14" s="163">
        <v>12</v>
      </c>
      <c r="C14" s="475" t="s">
        <v>461</v>
      </c>
      <c r="D14" s="135" t="s">
        <v>387</v>
      </c>
      <c r="E14" s="86">
        <f t="shared" si="0"/>
        <v>15</v>
      </c>
      <c r="F14" s="106"/>
      <c r="G14" s="109"/>
      <c r="H14" s="110"/>
      <c r="I14" s="17"/>
      <c r="J14" s="122"/>
      <c r="K14" s="145"/>
      <c r="L14" s="476" t="s">
        <v>461</v>
      </c>
      <c r="M14" s="614"/>
      <c r="N14" s="609"/>
      <c r="O14" s="665">
        <v>3</v>
      </c>
      <c r="P14" s="44">
        <v>2</v>
      </c>
      <c r="Q14" s="44"/>
      <c r="R14" s="44"/>
      <c r="S14" s="390"/>
      <c r="T14" s="44"/>
      <c r="U14" s="390"/>
      <c r="V14" s="133">
        <f t="shared" si="1"/>
        <v>5</v>
      </c>
      <c r="W14" s="43"/>
      <c r="X14" s="575">
        <v>12</v>
      </c>
    </row>
    <row r="15" spans="1:24" ht="15" x14ac:dyDescent="0.25">
      <c r="A15" s="49">
        <v>13</v>
      </c>
      <c r="B15" s="163">
        <v>13</v>
      </c>
      <c r="C15" s="475" t="s">
        <v>462</v>
      </c>
      <c r="D15" s="135" t="s">
        <v>463</v>
      </c>
      <c r="E15" s="86">
        <f t="shared" si="0"/>
        <v>11</v>
      </c>
      <c r="F15" s="106"/>
      <c r="G15" s="109"/>
      <c r="H15" s="110"/>
      <c r="I15" s="17"/>
      <c r="J15" s="122"/>
      <c r="K15" s="145"/>
      <c r="L15" s="476" t="s">
        <v>462</v>
      </c>
      <c r="M15" s="614"/>
      <c r="N15" s="609"/>
      <c r="O15" s="666">
        <v>1</v>
      </c>
      <c r="P15" s="44"/>
      <c r="Q15" s="44"/>
      <c r="R15" s="44"/>
      <c r="S15" s="390"/>
      <c r="T15" s="44"/>
      <c r="U15" s="390"/>
      <c r="V15" s="133">
        <f t="shared" si="1"/>
        <v>1</v>
      </c>
      <c r="W15" s="43"/>
      <c r="X15" s="575">
        <v>13</v>
      </c>
    </row>
    <row r="16" spans="1:24" ht="15" x14ac:dyDescent="0.25">
      <c r="A16" s="49">
        <v>14</v>
      </c>
      <c r="B16" s="163">
        <v>14</v>
      </c>
      <c r="C16" s="475" t="s">
        <v>464</v>
      </c>
      <c r="D16" s="135" t="s">
        <v>465</v>
      </c>
      <c r="E16" s="86">
        <f t="shared" si="0"/>
        <v>12</v>
      </c>
      <c r="F16" s="106"/>
      <c r="G16" s="109"/>
      <c r="H16" s="110"/>
      <c r="I16" s="17"/>
      <c r="J16" s="122"/>
      <c r="K16" s="145"/>
      <c r="L16" s="476" t="s">
        <v>464</v>
      </c>
      <c r="M16" s="615"/>
      <c r="N16" s="609"/>
      <c r="O16" s="665"/>
      <c r="P16" s="44">
        <v>2</v>
      </c>
      <c r="Q16" s="44"/>
      <c r="R16" s="44"/>
      <c r="S16" s="390"/>
      <c r="T16" s="44"/>
      <c r="U16" s="390"/>
      <c r="V16" s="133">
        <f t="shared" si="1"/>
        <v>2</v>
      </c>
      <c r="W16" s="43"/>
      <c r="X16" s="575">
        <v>14</v>
      </c>
    </row>
    <row r="17" spans="1:24" ht="15" x14ac:dyDescent="0.25">
      <c r="A17" s="49">
        <v>15</v>
      </c>
      <c r="B17" s="163">
        <v>15</v>
      </c>
      <c r="C17" s="475" t="s">
        <v>466</v>
      </c>
      <c r="D17" s="135" t="s">
        <v>467</v>
      </c>
      <c r="E17" s="86">
        <f t="shared" si="0"/>
        <v>11</v>
      </c>
      <c r="F17" s="106"/>
      <c r="G17" s="109"/>
      <c r="H17" s="110"/>
      <c r="I17" s="17"/>
      <c r="J17" s="122"/>
      <c r="K17" s="145"/>
      <c r="L17" s="476" t="s">
        <v>466</v>
      </c>
      <c r="M17" s="614"/>
      <c r="N17" s="609"/>
      <c r="O17" s="665">
        <v>1</v>
      </c>
      <c r="P17" s="44"/>
      <c r="Q17" s="44"/>
      <c r="R17" s="44"/>
      <c r="S17" s="390"/>
      <c r="T17" s="44"/>
      <c r="U17" s="390"/>
      <c r="V17" s="133">
        <f t="shared" si="1"/>
        <v>1</v>
      </c>
      <c r="W17" s="43"/>
      <c r="X17" s="575">
        <v>15</v>
      </c>
    </row>
    <row r="18" spans="1:24" ht="15" x14ac:dyDescent="0.25">
      <c r="A18" s="49">
        <v>16</v>
      </c>
      <c r="B18" s="163">
        <v>16</v>
      </c>
      <c r="C18" s="475" t="s">
        <v>468</v>
      </c>
      <c r="D18" s="135" t="s">
        <v>469</v>
      </c>
      <c r="E18" s="86">
        <f t="shared" si="0"/>
        <v>14</v>
      </c>
      <c r="F18" s="106"/>
      <c r="G18" s="109"/>
      <c r="H18" s="110"/>
      <c r="I18" s="17"/>
      <c r="J18" s="122"/>
      <c r="K18" s="145"/>
      <c r="L18" s="476" t="s">
        <v>468</v>
      </c>
      <c r="M18" s="614"/>
      <c r="N18" s="609"/>
      <c r="O18" s="665">
        <v>2</v>
      </c>
      <c r="P18" s="44">
        <v>2</v>
      </c>
      <c r="Q18" s="44"/>
      <c r="R18" s="44"/>
      <c r="S18" s="390"/>
      <c r="T18" s="44"/>
      <c r="U18" s="390"/>
      <c r="V18" s="133">
        <f t="shared" si="1"/>
        <v>4</v>
      </c>
      <c r="W18" s="43"/>
      <c r="X18" s="575">
        <v>16</v>
      </c>
    </row>
    <row r="19" spans="1:24" ht="15" x14ac:dyDescent="0.25">
      <c r="A19" s="49">
        <v>17</v>
      </c>
      <c r="B19" s="163">
        <v>17</v>
      </c>
      <c r="C19" s="475" t="s">
        <v>470</v>
      </c>
      <c r="D19" s="135" t="s">
        <v>248</v>
      </c>
      <c r="E19" s="86">
        <f t="shared" si="0"/>
        <v>10</v>
      </c>
      <c r="F19" s="106"/>
      <c r="G19" s="109"/>
      <c r="H19" s="110"/>
      <c r="I19" s="17"/>
      <c r="J19" s="122"/>
      <c r="K19" s="145"/>
      <c r="L19" s="476" t="s">
        <v>470</v>
      </c>
      <c r="M19" s="614"/>
      <c r="N19" s="609"/>
      <c r="O19" s="665"/>
      <c r="P19" s="44"/>
      <c r="Q19" s="44"/>
      <c r="R19" s="44"/>
      <c r="S19" s="390"/>
      <c r="T19" s="44"/>
      <c r="U19" s="390"/>
      <c r="V19" s="133">
        <f t="shared" si="1"/>
        <v>0</v>
      </c>
      <c r="W19" s="43"/>
      <c r="X19" s="575">
        <v>17</v>
      </c>
    </row>
    <row r="20" spans="1:24" ht="15" x14ac:dyDescent="0.25">
      <c r="A20" s="49">
        <v>18</v>
      </c>
      <c r="B20" s="163">
        <v>18</v>
      </c>
      <c r="C20" s="475" t="s">
        <v>471</v>
      </c>
      <c r="D20" s="135" t="s">
        <v>472</v>
      </c>
      <c r="E20" s="86">
        <f t="shared" si="0"/>
        <v>10</v>
      </c>
      <c r="F20" s="106"/>
      <c r="G20" s="109"/>
      <c r="H20" s="110"/>
      <c r="I20" s="17"/>
      <c r="J20" s="122"/>
      <c r="K20" s="145"/>
      <c r="L20" s="476" t="s">
        <v>471</v>
      </c>
      <c r="M20" s="614"/>
      <c r="N20" s="609"/>
      <c r="O20" s="665"/>
      <c r="P20" s="44"/>
      <c r="Q20" s="44"/>
      <c r="R20" s="44"/>
      <c r="S20" s="390"/>
      <c r="T20" s="44"/>
      <c r="U20" s="390"/>
      <c r="V20" s="133">
        <f t="shared" si="1"/>
        <v>0</v>
      </c>
      <c r="W20" s="43"/>
      <c r="X20" s="575">
        <v>18</v>
      </c>
    </row>
    <row r="21" spans="1:24" ht="15" x14ac:dyDescent="0.25">
      <c r="A21" s="49">
        <v>19</v>
      </c>
      <c r="B21" s="163">
        <v>19</v>
      </c>
      <c r="C21" s="475" t="s">
        <v>473</v>
      </c>
      <c r="D21" s="135" t="s">
        <v>474</v>
      </c>
      <c r="E21" s="86">
        <f t="shared" si="0"/>
        <v>14</v>
      </c>
      <c r="F21" s="106"/>
      <c r="G21" s="109"/>
      <c r="H21" s="110"/>
      <c r="I21" s="17"/>
      <c r="J21" s="122"/>
      <c r="K21" s="145"/>
      <c r="L21" s="476" t="s">
        <v>473</v>
      </c>
      <c r="M21" s="615"/>
      <c r="N21" s="609"/>
      <c r="O21" s="665">
        <v>2</v>
      </c>
      <c r="P21" s="44">
        <v>2</v>
      </c>
      <c r="Q21" s="44"/>
      <c r="R21" s="44"/>
      <c r="S21" s="390"/>
      <c r="T21" s="44"/>
      <c r="U21" s="390"/>
      <c r="V21" s="133">
        <f t="shared" si="1"/>
        <v>4</v>
      </c>
      <c r="W21" s="43"/>
      <c r="X21" s="575">
        <v>19</v>
      </c>
    </row>
    <row r="22" spans="1:24" ht="15" x14ac:dyDescent="0.25">
      <c r="A22" s="49">
        <v>20</v>
      </c>
      <c r="B22" s="163">
        <v>20</v>
      </c>
      <c r="C22" s="475" t="s">
        <v>475</v>
      </c>
      <c r="D22" s="135" t="s">
        <v>476</v>
      </c>
      <c r="E22" s="86">
        <f t="shared" si="0"/>
        <v>12</v>
      </c>
      <c r="F22" s="106"/>
      <c r="G22" s="109"/>
      <c r="H22" s="110"/>
      <c r="I22" s="17"/>
      <c r="J22" s="122"/>
      <c r="K22" s="145"/>
      <c r="L22" s="476" t="s">
        <v>475</v>
      </c>
      <c r="M22" s="615"/>
      <c r="N22" s="609"/>
      <c r="O22" s="665"/>
      <c r="P22" s="44">
        <v>2</v>
      </c>
      <c r="Q22" s="44"/>
      <c r="R22" s="44"/>
      <c r="S22" s="390"/>
      <c r="T22" s="44"/>
      <c r="U22" s="390"/>
      <c r="V22" s="133">
        <f t="shared" si="1"/>
        <v>2</v>
      </c>
      <c r="W22" s="43"/>
      <c r="X22" s="575">
        <v>20</v>
      </c>
    </row>
    <row r="23" spans="1:24" ht="15" x14ac:dyDescent="0.25">
      <c r="A23" s="49">
        <v>21</v>
      </c>
      <c r="B23" s="163">
        <v>21</v>
      </c>
      <c r="C23" s="475" t="s">
        <v>477</v>
      </c>
      <c r="D23" s="135" t="s">
        <v>478</v>
      </c>
      <c r="E23" s="86">
        <f t="shared" si="0"/>
        <v>12</v>
      </c>
      <c r="F23" s="106"/>
      <c r="G23" s="109"/>
      <c r="H23" s="110"/>
      <c r="I23" s="17"/>
      <c r="J23" s="122"/>
      <c r="K23" s="145"/>
      <c r="L23" s="476" t="s">
        <v>477</v>
      </c>
      <c r="M23" s="614"/>
      <c r="N23" s="609"/>
      <c r="O23" s="665">
        <v>2</v>
      </c>
      <c r="P23" s="44"/>
      <c r="Q23" s="44"/>
      <c r="R23" s="44"/>
      <c r="S23" s="390"/>
      <c r="T23" s="44"/>
      <c r="U23" s="390"/>
      <c r="V23" s="133">
        <f t="shared" si="1"/>
        <v>2</v>
      </c>
      <c r="W23" s="43"/>
      <c r="X23" s="575">
        <v>21</v>
      </c>
    </row>
    <row r="24" spans="1:24" ht="15" x14ac:dyDescent="0.25">
      <c r="A24" s="49">
        <v>22</v>
      </c>
      <c r="B24" s="163">
        <v>22</v>
      </c>
      <c r="C24" s="475" t="s">
        <v>479</v>
      </c>
      <c r="D24" s="135" t="s">
        <v>480</v>
      </c>
      <c r="E24" s="86">
        <f t="shared" si="0"/>
        <v>10</v>
      </c>
      <c r="F24" s="106"/>
      <c r="G24" s="109"/>
      <c r="H24" s="110"/>
      <c r="I24" s="17"/>
      <c r="J24" s="122"/>
      <c r="K24" s="145"/>
      <c r="L24" s="476" t="s">
        <v>479</v>
      </c>
      <c r="M24" s="614"/>
      <c r="N24" s="609"/>
      <c r="O24" s="665"/>
      <c r="P24" s="44"/>
      <c r="Q24" s="44"/>
      <c r="R24" s="44"/>
      <c r="S24" s="390"/>
      <c r="T24" s="44"/>
      <c r="U24" s="390"/>
      <c r="V24" s="133">
        <f t="shared" si="1"/>
        <v>0</v>
      </c>
      <c r="W24" s="43"/>
      <c r="X24" s="575">
        <v>22</v>
      </c>
    </row>
    <row r="25" spans="1:24" ht="15" x14ac:dyDescent="0.25">
      <c r="A25" s="49">
        <v>23</v>
      </c>
      <c r="B25" s="163">
        <v>23</v>
      </c>
      <c r="C25" s="475" t="s">
        <v>481</v>
      </c>
      <c r="D25" s="135" t="s">
        <v>482</v>
      </c>
      <c r="E25" s="86">
        <f t="shared" si="0"/>
        <v>12</v>
      </c>
      <c r="F25" s="106"/>
      <c r="G25" s="109"/>
      <c r="H25" s="110"/>
      <c r="I25" s="17"/>
      <c r="J25" s="122"/>
      <c r="K25" s="145"/>
      <c r="L25" s="476" t="s">
        <v>481</v>
      </c>
      <c r="M25" s="614"/>
      <c r="N25" s="610"/>
      <c r="O25" s="667">
        <v>2</v>
      </c>
      <c r="P25" s="45"/>
      <c r="Q25" s="45"/>
      <c r="R25" s="45"/>
      <c r="S25" s="390"/>
      <c r="T25" s="45"/>
      <c r="U25" s="390"/>
      <c r="V25" s="133">
        <f t="shared" si="1"/>
        <v>2</v>
      </c>
      <c r="W25" s="43"/>
      <c r="X25" s="575">
        <v>23</v>
      </c>
    </row>
    <row r="26" spans="1:24" ht="15" x14ac:dyDescent="0.25">
      <c r="A26" s="49">
        <v>24</v>
      </c>
      <c r="B26" s="163">
        <v>24</v>
      </c>
      <c r="C26" s="475" t="s">
        <v>483</v>
      </c>
      <c r="D26" s="135" t="s">
        <v>484</v>
      </c>
      <c r="E26" s="86">
        <f t="shared" si="0"/>
        <v>12</v>
      </c>
      <c r="F26" s="106"/>
      <c r="G26" s="109"/>
      <c r="H26" s="110"/>
      <c r="I26" s="17"/>
      <c r="J26" s="122"/>
      <c r="K26" s="145"/>
      <c r="L26" s="476" t="s">
        <v>483</v>
      </c>
      <c r="M26" s="642"/>
      <c r="N26" s="610"/>
      <c r="O26" s="668">
        <v>2</v>
      </c>
      <c r="P26" s="45"/>
      <c r="Q26" s="45"/>
      <c r="R26" s="45"/>
      <c r="S26" s="390"/>
      <c r="T26" s="45"/>
      <c r="U26" s="390"/>
      <c r="V26" s="133">
        <f t="shared" si="1"/>
        <v>2</v>
      </c>
      <c r="W26" s="43"/>
      <c r="X26" s="575">
        <v>24</v>
      </c>
    </row>
    <row r="27" spans="1:24" ht="15" x14ac:dyDescent="0.25">
      <c r="A27" s="49">
        <v>25</v>
      </c>
      <c r="B27" s="163">
        <v>25</v>
      </c>
      <c r="C27" s="475" t="s">
        <v>485</v>
      </c>
      <c r="D27" s="135" t="s">
        <v>486</v>
      </c>
      <c r="E27" s="86">
        <f t="shared" si="0"/>
        <v>12</v>
      </c>
      <c r="F27" s="106"/>
      <c r="G27" s="109"/>
      <c r="H27" s="110"/>
      <c r="I27" s="17"/>
      <c r="J27" s="122"/>
      <c r="K27" s="145"/>
      <c r="L27" s="476" t="s">
        <v>485</v>
      </c>
      <c r="M27" s="614"/>
      <c r="N27" s="610"/>
      <c r="O27" s="667"/>
      <c r="P27" s="45">
        <v>2</v>
      </c>
      <c r="Q27" s="45"/>
      <c r="R27" s="45"/>
      <c r="S27" s="390"/>
      <c r="T27" s="45"/>
      <c r="U27" s="390"/>
      <c r="V27" s="133">
        <f t="shared" si="1"/>
        <v>2</v>
      </c>
      <c r="W27" s="43"/>
      <c r="X27" s="575">
        <v>25</v>
      </c>
    </row>
    <row r="28" spans="1:24" ht="15" x14ac:dyDescent="0.25">
      <c r="A28" s="49">
        <v>26</v>
      </c>
      <c r="B28" s="163">
        <v>26</v>
      </c>
      <c r="C28" s="475" t="s">
        <v>487</v>
      </c>
      <c r="D28" s="135" t="s">
        <v>488</v>
      </c>
      <c r="E28" s="86">
        <f t="shared" si="0"/>
        <v>12</v>
      </c>
      <c r="F28" s="106"/>
      <c r="G28" s="109"/>
      <c r="H28" s="110"/>
      <c r="I28" s="17"/>
      <c r="J28" s="122"/>
      <c r="K28" s="145"/>
      <c r="L28" s="476" t="s">
        <v>487</v>
      </c>
      <c r="M28" s="615"/>
      <c r="N28" s="610"/>
      <c r="O28" s="667">
        <v>2</v>
      </c>
      <c r="P28" s="45"/>
      <c r="Q28" s="45"/>
      <c r="R28" s="45"/>
      <c r="S28" s="390"/>
      <c r="T28" s="45"/>
      <c r="U28" s="390"/>
      <c r="V28" s="133">
        <f t="shared" si="1"/>
        <v>2</v>
      </c>
      <c r="W28" s="43"/>
      <c r="X28" s="575">
        <v>26</v>
      </c>
    </row>
    <row r="29" spans="1:24" ht="15" x14ac:dyDescent="0.25">
      <c r="A29" s="132">
        <v>27</v>
      </c>
      <c r="B29" s="163">
        <v>27</v>
      </c>
      <c r="C29" s="475" t="s">
        <v>489</v>
      </c>
      <c r="D29" s="135" t="s">
        <v>490</v>
      </c>
      <c r="E29" s="86">
        <f t="shared" si="0"/>
        <v>14</v>
      </c>
      <c r="F29" s="106"/>
      <c r="G29" s="109"/>
      <c r="H29" s="110"/>
      <c r="I29" s="17"/>
      <c r="J29" s="122"/>
      <c r="K29" s="145"/>
      <c r="L29" s="476" t="s">
        <v>489</v>
      </c>
      <c r="M29" s="614"/>
      <c r="N29" s="610"/>
      <c r="O29" s="668">
        <v>2</v>
      </c>
      <c r="P29" s="45">
        <v>2</v>
      </c>
      <c r="Q29" s="45"/>
      <c r="R29" s="45"/>
      <c r="S29" s="390"/>
      <c r="T29" s="45"/>
      <c r="U29" s="390"/>
      <c r="V29" s="133">
        <f t="shared" si="1"/>
        <v>4</v>
      </c>
      <c r="W29" s="43"/>
      <c r="X29" s="575">
        <v>27</v>
      </c>
    </row>
    <row r="30" spans="1:24" ht="15" x14ac:dyDescent="0.25">
      <c r="A30" s="49">
        <v>28</v>
      </c>
      <c r="B30" s="163">
        <v>28</v>
      </c>
      <c r="C30" s="475" t="s">
        <v>491</v>
      </c>
      <c r="D30" s="135" t="s">
        <v>492</v>
      </c>
      <c r="E30" s="86">
        <f t="shared" si="0"/>
        <v>12</v>
      </c>
      <c r="F30" s="106"/>
      <c r="G30" s="109"/>
      <c r="H30" s="110"/>
      <c r="I30" s="17"/>
      <c r="J30" s="122"/>
      <c r="K30" s="145"/>
      <c r="L30" s="476" t="s">
        <v>491</v>
      </c>
      <c r="M30" s="614"/>
      <c r="N30" s="610"/>
      <c r="O30" s="668">
        <v>2</v>
      </c>
      <c r="P30" s="45"/>
      <c r="Q30" s="45"/>
      <c r="R30" s="45"/>
      <c r="S30" s="390"/>
      <c r="T30" s="45"/>
      <c r="U30" s="390"/>
      <c r="V30" s="133">
        <f t="shared" si="1"/>
        <v>2</v>
      </c>
      <c r="W30" s="43"/>
      <c r="X30" s="575">
        <v>28</v>
      </c>
    </row>
    <row r="31" spans="1:24" ht="15" x14ac:dyDescent="0.25">
      <c r="A31" s="49">
        <v>29</v>
      </c>
      <c r="B31" s="163">
        <v>29</v>
      </c>
      <c r="C31" s="475" t="s">
        <v>493</v>
      </c>
      <c r="D31" s="135" t="s">
        <v>494</v>
      </c>
      <c r="E31" s="86">
        <f t="shared" si="0"/>
        <v>10</v>
      </c>
      <c r="F31" s="106"/>
      <c r="G31" s="109"/>
      <c r="H31" s="110"/>
      <c r="I31" s="17"/>
      <c r="J31" s="122"/>
      <c r="K31" s="145"/>
      <c r="L31" s="476" t="s">
        <v>493</v>
      </c>
      <c r="M31" s="614"/>
      <c r="N31" s="610"/>
      <c r="O31" s="667"/>
      <c r="P31" s="45"/>
      <c r="Q31" s="45"/>
      <c r="R31" s="45"/>
      <c r="S31" s="390"/>
      <c r="T31" s="45"/>
      <c r="U31" s="390"/>
      <c r="V31" s="133">
        <f t="shared" si="1"/>
        <v>0</v>
      </c>
      <c r="W31" s="43"/>
      <c r="X31" s="575">
        <v>29</v>
      </c>
    </row>
    <row r="32" spans="1:24" ht="15" x14ac:dyDescent="0.25">
      <c r="A32" s="49">
        <v>30</v>
      </c>
      <c r="B32" s="163">
        <v>30</v>
      </c>
      <c r="C32" s="475" t="s">
        <v>495</v>
      </c>
      <c r="D32" s="135" t="s">
        <v>496</v>
      </c>
      <c r="E32" s="86">
        <f t="shared" si="0"/>
        <v>12</v>
      </c>
      <c r="F32" s="106"/>
      <c r="G32" s="109"/>
      <c r="H32" s="110"/>
      <c r="I32" s="17"/>
      <c r="J32" s="122"/>
      <c r="K32" s="145"/>
      <c r="L32" s="476" t="s">
        <v>495</v>
      </c>
      <c r="M32" s="614"/>
      <c r="N32" s="610"/>
      <c r="O32" s="667">
        <v>2</v>
      </c>
      <c r="P32" s="45"/>
      <c r="Q32" s="45"/>
      <c r="R32" s="45"/>
      <c r="S32" s="390"/>
      <c r="T32" s="45"/>
      <c r="U32" s="390"/>
      <c r="V32" s="133">
        <f t="shared" si="1"/>
        <v>2</v>
      </c>
      <c r="W32" s="43"/>
      <c r="X32" s="575">
        <v>30</v>
      </c>
    </row>
    <row r="33" spans="1:24" ht="15" x14ac:dyDescent="0.25">
      <c r="A33" s="49">
        <v>31</v>
      </c>
      <c r="B33" s="163">
        <v>31</v>
      </c>
      <c r="C33" s="475" t="s">
        <v>497</v>
      </c>
      <c r="D33" s="135" t="s">
        <v>498</v>
      </c>
      <c r="E33" s="86">
        <f t="shared" si="0"/>
        <v>10</v>
      </c>
      <c r="F33" s="106"/>
      <c r="G33" s="109"/>
      <c r="H33" s="110"/>
      <c r="I33" s="17"/>
      <c r="J33" s="122"/>
      <c r="K33" s="145"/>
      <c r="L33" s="476" t="s">
        <v>497</v>
      </c>
      <c r="M33" s="614"/>
      <c r="N33" s="610"/>
      <c r="O33" s="667"/>
      <c r="P33" s="45"/>
      <c r="Q33" s="45"/>
      <c r="R33" s="45"/>
      <c r="S33" s="390"/>
      <c r="T33" s="45"/>
      <c r="U33" s="390"/>
      <c r="V33" s="133">
        <f t="shared" si="1"/>
        <v>0</v>
      </c>
      <c r="W33" s="43"/>
      <c r="X33" s="575">
        <v>31</v>
      </c>
    </row>
    <row r="34" spans="1:24" ht="15" x14ac:dyDescent="0.25">
      <c r="A34" s="49">
        <v>32</v>
      </c>
      <c r="B34" s="163">
        <v>32</v>
      </c>
      <c r="C34" s="475" t="s">
        <v>499</v>
      </c>
      <c r="D34" s="135" t="s">
        <v>56</v>
      </c>
      <c r="E34" s="86">
        <f t="shared" si="0"/>
        <v>14</v>
      </c>
      <c r="F34" s="106"/>
      <c r="G34" s="109"/>
      <c r="H34" s="110"/>
      <c r="I34" s="17"/>
      <c r="J34" s="122"/>
      <c r="K34" s="145"/>
      <c r="L34" s="476" t="s">
        <v>499</v>
      </c>
      <c r="M34" s="614"/>
      <c r="N34" s="610"/>
      <c r="O34" s="668">
        <v>2</v>
      </c>
      <c r="P34" s="45">
        <v>2</v>
      </c>
      <c r="Q34" s="45"/>
      <c r="R34" s="45"/>
      <c r="S34" s="390"/>
      <c r="T34" s="45"/>
      <c r="U34" s="390"/>
      <c r="V34" s="133">
        <f t="shared" si="1"/>
        <v>4</v>
      </c>
      <c r="W34" s="43"/>
      <c r="X34" s="575">
        <v>32</v>
      </c>
    </row>
    <row r="35" spans="1:24" ht="15.75" thickBot="1" x14ac:dyDescent="0.3">
      <c r="A35" s="49"/>
      <c r="B35" s="163">
        <v>33</v>
      </c>
      <c r="C35" s="475" t="s">
        <v>500</v>
      </c>
      <c r="D35" s="135" t="s">
        <v>501</v>
      </c>
      <c r="E35" s="86">
        <f t="shared" si="0"/>
        <v>13</v>
      </c>
      <c r="F35" s="106"/>
      <c r="G35" s="109"/>
      <c r="H35" s="110"/>
      <c r="I35" s="17"/>
      <c r="J35" s="122"/>
      <c r="K35" s="145"/>
      <c r="L35" s="476" t="s">
        <v>500</v>
      </c>
      <c r="M35" s="614"/>
      <c r="N35" s="610"/>
      <c r="O35" s="667">
        <v>2</v>
      </c>
      <c r="P35" s="597">
        <v>1</v>
      </c>
      <c r="Q35" s="45"/>
      <c r="R35" s="45"/>
      <c r="S35" s="390"/>
      <c r="T35" s="45"/>
      <c r="U35" s="390"/>
      <c r="V35" s="133">
        <f t="shared" si="1"/>
        <v>3</v>
      </c>
      <c r="W35" s="43"/>
      <c r="X35" s="575">
        <v>33</v>
      </c>
    </row>
    <row r="36" spans="1:24" s="3" customFormat="1" ht="18.75" thickBot="1" x14ac:dyDescent="0.45">
      <c r="A36" s="197"/>
      <c r="B36" s="198"/>
      <c r="C36" s="199"/>
      <c r="D36" s="200"/>
      <c r="E36" s="206">
        <f t="shared" ref="E36:K36" si="2">AVERAGE(E3:E35)</f>
        <v>11.878787878787879</v>
      </c>
      <c r="F36" s="202">
        <f t="shared" si="2"/>
        <v>0</v>
      </c>
      <c r="G36" s="196">
        <f t="shared" si="2"/>
        <v>0</v>
      </c>
      <c r="H36" s="196">
        <f t="shared" si="2"/>
        <v>0</v>
      </c>
      <c r="I36" s="203">
        <f t="shared" si="2"/>
        <v>0</v>
      </c>
      <c r="J36" s="207">
        <f t="shared" si="2"/>
        <v>1.6666666666666667</v>
      </c>
      <c r="K36" s="201">
        <f t="shared" si="2"/>
        <v>0</v>
      </c>
      <c r="L36" s="204"/>
      <c r="M36" s="730"/>
      <c r="N36" s="731"/>
      <c r="O36" s="731"/>
      <c r="P36" s="731"/>
      <c r="Q36" s="731"/>
      <c r="R36" s="731"/>
      <c r="S36" s="731"/>
      <c r="T36" s="731"/>
      <c r="U36" s="732"/>
      <c r="V36" s="205"/>
      <c r="W36" s="200"/>
    </row>
  </sheetData>
  <mergeCells count="3">
    <mergeCell ref="C1:I1"/>
    <mergeCell ref="M1:U1"/>
    <mergeCell ref="M36:U36"/>
  </mergeCells>
  <hyperlinks>
    <hyperlink ref="M1" r:id="rId1" display="https://meet.google.com/fix-eauc-uaf" xr:uid="{B642A608-1AA8-4214-A6AD-500D060B6DD6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2CCF4-700F-4602-8656-F4E6BD223570}">
  <sheetPr>
    <pageSetUpPr fitToPage="1"/>
  </sheetPr>
  <dimension ref="A1:W37"/>
  <sheetViews>
    <sheetView zoomScale="86" zoomScaleNormal="86" workbookViewId="0">
      <selection activeCell="O13" sqref="O13"/>
    </sheetView>
  </sheetViews>
  <sheetFormatPr baseColWidth="10" defaultRowHeight="12.75" x14ac:dyDescent="0.2"/>
  <cols>
    <col min="1" max="1" width="3" bestFit="1" customWidth="1"/>
    <col min="2" max="2" width="17.85546875" bestFit="1" customWidth="1"/>
    <col min="3" max="3" width="14.85546875" bestFit="1" customWidth="1"/>
    <col min="4" max="4" width="6.42578125" bestFit="1" customWidth="1"/>
    <col min="5" max="5" width="6.85546875" bestFit="1" customWidth="1"/>
    <col min="6" max="7" width="7" bestFit="1" customWidth="1"/>
    <col min="8" max="8" width="6.140625" bestFit="1" customWidth="1"/>
    <col min="9" max="9" width="7.5703125" bestFit="1" customWidth="1"/>
    <col min="10" max="10" width="6.140625" bestFit="1" customWidth="1"/>
    <col min="11" max="11" width="18.85546875" bestFit="1" customWidth="1"/>
    <col min="12" max="12" width="2.85546875" style="20" bestFit="1" customWidth="1"/>
    <col min="13" max="13" width="3.28515625" bestFit="1" customWidth="1"/>
    <col min="14" max="20" width="2.85546875" bestFit="1" customWidth="1"/>
    <col min="21" max="21" width="3.140625" bestFit="1" customWidth="1"/>
    <col min="22" max="22" width="8.42578125" bestFit="1" customWidth="1"/>
    <col min="253" max="253" width="3" bestFit="1" customWidth="1"/>
    <col min="254" max="254" width="20.140625" bestFit="1" customWidth="1"/>
    <col min="255" max="255" width="12.7109375" bestFit="1" customWidth="1"/>
    <col min="256" max="256" width="6.28515625" bestFit="1" customWidth="1"/>
    <col min="257" max="257" width="5.85546875" bestFit="1" customWidth="1"/>
    <col min="258" max="258" width="6.7109375" customWidth="1"/>
    <col min="259" max="259" width="5.28515625" bestFit="1" customWidth="1"/>
    <col min="260" max="260" width="5.140625" bestFit="1" customWidth="1"/>
    <col min="509" max="509" width="3" bestFit="1" customWidth="1"/>
    <col min="510" max="510" width="20.140625" bestFit="1" customWidth="1"/>
    <col min="511" max="511" width="12.7109375" bestFit="1" customWidth="1"/>
    <col min="512" max="512" width="6.28515625" bestFit="1" customWidth="1"/>
    <col min="513" max="513" width="5.85546875" bestFit="1" customWidth="1"/>
    <col min="514" max="514" width="6.7109375" customWidth="1"/>
    <col min="515" max="515" width="5.28515625" bestFit="1" customWidth="1"/>
    <col min="516" max="516" width="5.140625" bestFit="1" customWidth="1"/>
    <col min="765" max="765" width="3" bestFit="1" customWidth="1"/>
    <col min="766" max="766" width="20.140625" bestFit="1" customWidth="1"/>
    <col min="767" max="767" width="12.7109375" bestFit="1" customWidth="1"/>
    <col min="768" max="768" width="6.28515625" bestFit="1" customWidth="1"/>
    <col min="769" max="769" width="5.85546875" bestFit="1" customWidth="1"/>
    <col min="770" max="770" width="6.7109375" customWidth="1"/>
    <col min="771" max="771" width="5.28515625" bestFit="1" customWidth="1"/>
    <col min="772" max="772" width="5.140625" bestFit="1" customWidth="1"/>
    <col min="1021" max="1021" width="3" bestFit="1" customWidth="1"/>
    <col min="1022" max="1022" width="20.140625" bestFit="1" customWidth="1"/>
    <col min="1023" max="1023" width="12.7109375" bestFit="1" customWidth="1"/>
    <col min="1024" max="1024" width="6.28515625" bestFit="1" customWidth="1"/>
    <col min="1025" max="1025" width="5.85546875" bestFit="1" customWidth="1"/>
    <col min="1026" max="1026" width="6.7109375" customWidth="1"/>
    <col min="1027" max="1027" width="5.28515625" bestFit="1" customWidth="1"/>
    <col min="1028" max="1028" width="5.140625" bestFit="1" customWidth="1"/>
    <col min="1277" max="1277" width="3" bestFit="1" customWidth="1"/>
    <col min="1278" max="1278" width="20.140625" bestFit="1" customWidth="1"/>
    <col min="1279" max="1279" width="12.7109375" bestFit="1" customWidth="1"/>
    <col min="1280" max="1280" width="6.28515625" bestFit="1" customWidth="1"/>
    <col min="1281" max="1281" width="5.85546875" bestFit="1" customWidth="1"/>
    <col min="1282" max="1282" width="6.7109375" customWidth="1"/>
    <col min="1283" max="1283" width="5.28515625" bestFit="1" customWidth="1"/>
    <col min="1284" max="1284" width="5.140625" bestFit="1" customWidth="1"/>
    <col min="1533" max="1533" width="3" bestFit="1" customWidth="1"/>
    <col min="1534" max="1534" width="20.140625" bestFit="1" customWidth="1"/>
    <col min="1535" max="1535" width="12.7109375" bestFit="1" customWidth="1"/>
    <col min="1536" max="1536" width="6.28515625" bestFit="1" customWidth="1"/>
    <col min="1537" max="1537" width="5.85546875" bestFit="1" customWidth="1"/>
    <col min="1538" max="1538" width="6.7109375" customWidth="1"/>
    <col min="1539" max="1539" width="5.28515625" bestFit="1" customWidth="1"/>
    <col min="1540" max="1540" width="5.140625" bestFit="1" customWidth="1"/>
    <col min="1789" max="1789" width="3" bestFit="1" customWidth="1"/>
    <col min="1790" max="1790" width="20.140625" bestFit="1" customWidth="1"/>
    <col min="1791" max="1791" width="12.7109375" bestFit="1" customWidth="1"/>
    <col min="1792" max="1792" width="6.28515625" bestFit="1" customWidth="1"/>
    <col min="1793" max="1793" width="5.85546875" bestFit="1" customWidth="1"/>
    <col min="1794" max="1794" width="6.7109375" customWidth="1"/>
    <col min="1795" max="1795" width="5.28515625" bestFit="1" customWidth="1"/>
    <col min="1796" max="1796" width="5.140625" bestFit="1" customWidth="1"/>
    <col min="2045" max="2045" width="3" bestFit="1" customWidth="1"/>
    <col min="2046" max="2046" width="20.140625" bestFit="1" customWidth="1"/>
    <col min="2047" max="2047" width="12.7109375" bestFit="1" customWidth="1"/>
    <col min="2048" max="2048" width="6.28515625" bestFit="1" customWidth="1"/>
    <col min="2049" max="2049" width="5.85546875" bestFit="1" customWidth="1"/>
    <col min="2050" max="2050" width="6.7109375" customWidth="1"/>
    <col min="2051" max="2051" width="5.28515625" bestFit="1" customWidth="1"/>
    <col min="2052" max="2052" width="5.140625" bestFit="1" customWidth="1"/>
    <col min="2301" max="2301" width="3" bestFit="1" customWidth="1"/>
    <col min="2302" max="2302" width="20.140625" bestFit="1" customWidth="1"/>
    <col min="2303" max="2303" width="12.7109375" bestFit="1" customWidth="1"/>
    <col min="2304" max="2304" width="6.28515625" bestFit="1" customWidth="1"/>
    <col min="2305" max="2305" width="5.85546875" bestFit="1" customWidth="1"/>
    <col min="2306" max="2306" width="6.7109375" customWidth="1"/>
    <col min="2307" max="2307" width="5.28515625" bestFit="1" customWidth="1"/>
    <col min="2308" max="2308" width="5.140625" bestFit="1" customWidth="1"/>
    <col min="2557" max="2557" width="3" bestFit="1" customWidth="1"/>
    <col min="2558" max="2558" width="20.140625" bestFit="1" customWidth="1"/>
    <col min="2559" max="2559" width="12.7109375" bestFit="1" customWidth="1"/>
    <col min="2560" max="2560" width="6.28515625" bestFit="1" customWidth="1"/>
    <col min="2561" max="2561" width="5.85546875" bestFit="1" customWidth="1"/>
    <col min="2562" max="2562" width="6.7109375" customWidth="1"/>
    <col min="2563" max="2563" width="5.28515625" bestFit="1" customWidth="1"/>
    <col min="2564" max="2564" width="5.140625" bestFit="1" customWidth="1"/>
    <col min="2813" max="2813" width="3" bestFit="1" customWidth="1"/>
    <col min="2814" max="2814" width="20.140625" bestFit="1" customWidth="1"/>
    <col min="2815" max="2815" width="12.7109375" bestFit="1" customWidth="1"/>
    <col min="2816" max="2816" width="6.28515625" bestFit="1" customWidth="1"/>
    <col min="2817" max="2817" width="5.85546875" bestFit="1" customWidth="1"/>
    <col min="2818" max="2818" width="6.7109375" customWidth="1"/>
    <col min="2819" max="2819" width="5.28515625" bestFit="1" customWidth="1"/>
    <col min="2820" max="2820" width="5.140625" bestFit="1" customWidth="1"/>
    <col min="3069" max="3069" width="3" bestFit="1" customWidth="1"/>
    <col min="3070" max="3070" width="20.140625" bestFit="1" customWidth="1"/>
    <col min="3071" max="3071" width="12.7109375" bestFit="1" customWidth="1"/>
    <col min="3072" max="3072" width="6.28515625" bestFit="1" customWidth="1"/>
    <col min="3073" max="3073" width="5.85546875" bestFit="1" customWidth="1"/>
    <col min="3074" max="3074" width="6.7109375" customWidth="1"/>
    <col min="3075" max="3075" width="5.28515625" bestFit="1" customWidth="1"/>
    <col min="3076" max="3076" width="5.140625" bestFit="1" customWidth="1"/>
    <col min="3325" max="3325" width="3" bestFit="1" customWidth="1"/>
    <col min="3326" max="3326" width="20.140625" bestFit="1" customWidth="1"/>
    <col min="3327" max="3327" width="12.7109375" bestFit="1" customWidth="1"/>
    <col min="3328" max="3328" width="6.28515625" bestFit="1" customWidth="1"/>
    <col min="3329" max="3329" width="5.85546875" bestFit="1" customWidth="1"/>
    <col min="3330" max="3330" width="6.7109375" customWidth="1"/>
    <col min="3331" max="3331" width="5.28515625" bestFit="1" customWidth="1"/>
    <col min="3332" max="3332" width="5.140625" bestFit="1" customWidth="1"/>
    <col min="3581" max="3581" width="3" bestFit="1" customWidth="1"/>
    <col min="3582" max="3582" width="20.140625" bestFit="1" customWidth="1"/>
    <col min="3583" max="3583" width="12.7109375" bestFit="1" customWidth="1"/>
    <col min="3584" max="3584" width="6.28515625" bestFit="1" customWidth="1"/>
    <col min="3585" max="3585" width="5.85546875" bestFit="1" customWidth="1"/>
    <col min="3586" max="3586" width="6.7109375" customWidth="1"/>
    <col min="3587" max="3587" width="5.28515625" bestFit="1" customWidth="1"/>
    <col min="3588" max="3588" width="5.140625" bestFit="1" customWidth="1"/>
    <col min="3837" max="3837" width="3" bestFit="1" customWidth="1"/>
    <col min="3838" max="3838" width="20.140625" bestFit="1" customWidth="1"/>
    <col min="3839" max="3839" width="12.7109375" bestFit="1" customWidth="1"/>
    <col min="3840" max="3840" width="6.28515625" bestFit="1" customWidth="1"/>
    <col min="3841" max="3841" width="5.85546875" bestFit="1" customWidth="1"/>
    <col min="3842" max="3842" width="6.7109375" customWidth="1"/>
    <col min="3843" max="3843" width="5.28515625" bestFit="1" customWidth="1"/>
    <col min="3844" max="3844" width="5.140625" bestFit="1" customWidth="1"/>
    <col min="4093" max="4093" width="3" bestFit="1" customWidth="1"/>
    <col min="4094" max="4094" width="20.140625" bestFit="1" customWidth="1"/>
    <col min="4095" max="4095" width="12.7109375" bestFit="1" customWidth="1"/>
    <col min="4096" max="4096" width="6.28515625" bestFit="1" customWidth="1"/>
    <col min="4097" max="4097" width="5.85546875" bestFit="1" customWidth="1"/>
    <col min="4098" max="4098" width="6.7109375" customWidth="1"/>
    <col min="4099" max="4099" width="5.28515625" bestFit="1" customWidth="1"/>
    <col min="4100" max="4100" width="5.140625" bestFit="1" customWidth="1"/>
    <col min="4349" max="4349" width="3" bestFit="1" customWidth="1"/>
    <col min="4350" max="4350" width="20.140625" bestFit="1" customWidth="1"/>
    <col min="4351" max="4351" width="12.7109375" bestFit="1" customWidth="1"/>
    <col min="4352" max="4352" width="6.28515625" bestFit="1" customWidth="1"/>
    <col min="4353" max="4353" width="5.85546875" bestFit="1" customWidth="1"/>
    <col min="4354" max="4354" width="6.7109375" customWidth="1"/>
    <col min="4355" max="4355" width="5.28515625" bestFit="1" customWidth="1"/>
    <col min="4356" max="4356" width="5.140625" bestFit="1" customWidth="1"/>
    <col min="4605" max="4605" width="3" bestFit="1" customWidth="1"/>
    <col min="4606" max="4606" width="20.140625" bestFit="1" customWidth="1"/>
    <col min="4607" max="4607" width="12.7109375" bestFit="1" customWidth="1"/>
    <col min="4608" max="4608" width="6.28515625" bestFit="1" customWidth="1"/>
    <col min="4609" max="4609" width="5.85546875" bestFit="1" customWidth="1"/>
    <col min="4610" max="4610" width="6.7109375" customWidth="1"/>
    <col min="4611" max="4611" width="5.28515625" bestFit="1" customWidth="1"/>
    <col min="4612" max="4612" width="5.140625" bestFit="1" customWidth="1"/>
    <col min="4861" max="4861" width="3" bestFit="1" customWidth="1"/>
    <col min="4862" max="4862" width="20.140625" bestFit="1" customWidth="1"/>
    <col min="4863" max="4863" width="12.7109375" bestFit="1" customWidth="1"/>
    <col min="4864" max="4864" width="6.28515625" bestFit="1" customWidth="1"/>
    <col min="4865" max="4865" width="5.85546875" bestFit="1" customWidth="1"/>
    <col min="4866" max="4866" width="6.7109375" customWidth="1"/>
    <col min="4867" max="4867" width="5.28515625" bestFit="1" customWidth="1"/>
    <col min="4868" max="4868" width="5.140625" bestFit="1" customWidth="1"/>
    <col min="5117" max="5117" width="3" bestFit="1" customWidth="1"/>
    <col min="5118" max="5118" width="20.140625" bestFit="1" customWidth="1"/>
    <col min="5119" max="5119" width="12.7109375" bestFit="1" customWidth="1"/>
    <col min="5120" max="5120" width="6.28515625" bestFit="1" customWidth="1"/>
    <col min="5121" max="5121" width="5.85546875" bestFit="1" customWidth="1"/>
    <col min="5122" max="5122" width="6.7109375" customWidth="1"/>
    <col min="5123" max="5123" width="5.28515625" bestFit="1" customWidth="1"/>
    <col min="5124" max="5124" width="5.140625" bestFit="1" customWidth="1"/>
    <col min="5373" max="5373" width="3" bestFit="1" customWidth="1"/>
    <col min="5374" max="5374" width="20.140625" bestFit="1" customWidth="1"/>
    <col min="5375" max="5375" width="12.7109375" bestFit="1" customWidth="1"/>
    <col min="5376" max="5376" width="6.28515625" bestFit="1" customWidth="1"/>
    <col min="5377" max="5377" width="5.85546875" bestFit="1" customWidth="1"/>
    <col min="5378" max="5378" width="6.7109375" customWidth="1"/>
    <col min="5379" max="5379" width="5.28515625" bestFit="1" customWidth="1"/>
    <col min="5380" max="5380" width="5.140625" bestFit="1" customWidth="1"/>
    <col min="5629" max="5629" width="3" bestFit="1" customWidth="1"/>
    <col min="5630" max="5630" width="20.140625" bestFit="1" customWidth="1"/>
    <col min="5631" max="5631" width="12.7109375" bestFit="1" customWidth="1"/>
    <col min="5632" max="5632" width="6.28515625" bestFit="1" customWidth="1"/>
    <col min="5633" max="5633" width="5.85546875" bestFit="1" customWidth="1"/>
    <col min="5634" max="5634" width="6.7109375" customWidth="1"/>
    <col min="5635" max="5635" width="5.28515625" bestFit="1" customWidth="1"/>
    <col min="5636" max="5636" width="5.140625" bestFit="1" customWidth="1"/>
    <col min="5885" max="5885" width="3" bestFit="1" customWidth="1"/>
    <col min="5886" max="5886" width="20.140625" bestFit="1" customWidth="1"/>
    <col min="5887" max="5887" width="12.7109375" bestFit="1" customWidth="1"/>
    <col min="5888" max="5888" width="6.28515625" bestFit="1" customWidth="1"/>
    <col min="5889" max="5889" width="5.85546875" bestFit="1" customWidth="1"/>
    <col min="5890" max="5890" width="6.7109375" customWidth="1"/>
    <col min="5891" max="5891" width="5.28515625" bestFit="1" customWidth="1"/>
    <col min="5892" max="5892" width="5.140625" bestFit="1" customWidth="1"/>
    <col min="6141" max="6141" width="3" bestFit="1" customWidth="1"/>
    <col min="6142" max="6142" width="20.140625" bestFit="1" customWidth="1"/>
    <col min="6143" max="6143" width="12.7109375" bestFit="1" customWidth="1"/>
    <col min="6144" max="6144" width="6.28515625" bestFit="1" customWidth="1"/>
    <col min="6145" max="6145" width="5.85546875" bestFit="1" customWidth="1"/>
    <col min="6146" max="6146" width="6.7109375" customWidth="1"/>
    <col min="6147" max="6147" width="5.28515625" bestFit="1" customWidth="1"/>
    <col min="6148" max="6148" width="5.140625" bestFit="1" customWidth="1"/>
    <col min="6397" max="6397" width="3" bestFit="1" customWidth="1"/>
    <col min="6398" max="6398" width="20.140625" bestFit="1" customWidth="1"/>
    <col min="6399" max="6399" width="12.7109375" bestFit="1" customWidth="1"/>
    <col min="6400" max="6400" width="6.28515625" bestFit="1" customWidth="1"/>
    <col min="6401" max="6401" width="5.85546875" bestFit="1" customWidth="1"/>
    <col min="6402" max="6402" width="6.7109375" customWidth="1"/>
    <col min="6403" max="6403" width="5.28515625" bestFit="1" customWidth="1"/>
    <col min="6404" max="6404" width="5.140625" bestFit="1" customWidth="1"/>
    <col min="6653" max="6653" width="3" bestFit="1" customWidth="1"/>
    <col min="6654" max="6654" width="20.140625" bestFit="1" customWidth="1"/>
    <col min="6655" max="6655" width="12.7109375" bestFit="1" customWidth="1"/>
    <col min="6656" max="6656" width="6.28515625" bestFit="1" customWidth="1"/>
    <col min="6657" max="6657" width="5.85546875" bestFit="1" customWidth="1"/>
    <col min="6658" max="6658" width="6.7109375" customWidth="1"/>
    <col min="6659" max="6659" width="5.28515625" bestFit="1" customWidth="1"/>
    <col min="6660" max="6660" width="5.140625" bestFit="1" customWidth="1"/>
    <col min="6909" max="6909" width="3" bestFit="1" customWidth="1"/>
    <col min="6910" max="6910" width="20.140625" bestFit="1" customWidth="1"/>
    <col min="6911" max="6911" width="12.7109375" bestFit="1" customWidth="1"/>
    <col min="6912" max="6912" width="6.28515625" bestFit="1" customWidth="1"/>
    <col min="6913" max="6913" width="5.85546875" bestFit="1" customWidth="1"/>
    <col min="6914" max="6914" width="6.7109375" customWidth="1"/>
    <col min="6915" max="6915" width="5.28515625" bestFit="1" customWidth="1"/>
    <col min="6916" max="6916" width="5.140625" bestFit="1" customWidth="1"/>
    <col min="7165" max="7165" width="3" bestFit="1" customWidth="1"/>
    <col min="7166" max="7166" width="20.140625" bestFit="1" customWidth="1"/>
    <col min="7167" max="7167" width="12.7109375" bestFit="1" customWidth="1"/>
    <col min="7168" max="7168" width="6.28515625" bestFit="1" customWidth="1"/>
    <col min="7169" max="7169" width="5.85546875" bestFit="1" customWidth="1"/>
    <col min="7170" max="7170" width="6.7109375" customWidth="1"/>
    <col min="7171" max="7171" width="5.28515625" bestFit="1" customWidth="1"/>
    <col min="7172" max="7172" width="5.140625" bestFit="1" customWidth="1"/>
    <col min="7421" max="7421" width="3" bestFit="1" customWidth="1"/>
    <col min="7422" max="7422" width="20.140625" bestFit="1" customWidth="1"/>
    <col min="7423" max="7423" width="12.7109375" bestFit="1" customWidth="1"/>
    <col min="7424" max="7424" width="6.28515625" bestFit="1" customWidth="1"/>
    <col min="7425" max="7425" width="5.85546875" bestFit="1" customWidth="1"/>
    <col min="7426" max="7426" width="6.7109375" customWidth="1"/>
    <col min="7427" max="7427" width="5.28515625" bestFit="1" customWidth="1"/>
    <col min="7428" max="7428" width="5.140625" bestFit="1" customWidth="1"/>
    <col min="7677" max="7677" width="3" bestFit="1" customWidth="1"/>
    <col min="7678" max="7678" width="20.140625" bestFit="1" customWidth="1"/>
    <col min="7679" max="7679" width="12.7109375" bestFit="1" customWidth="1"/>
    <col min="7680" max="7680" width="6.28515625" bestFit="1" customWidth="1"/>
    <col min="7681" max="7681" width="5.85546875" bestFit="1" customWidth="1"/>
    <col min="7682" max="7682" width="6.7109375" customWidth="1"/>
    <col min="7683" max="7683" width="5.28515625" bestFit="1" customWidth="1"/>
    <col min="7684" max="7684" width="5.140625" bestFit="1" customWidth="1"/>
    <col min="7933" max="7933" width="3" bestFit="1" customWidth="1"/>
    <col min="7934" max="7934" width="20.140625" bestFit="1" customWidth="1"/>
    <col min="7935" max="7935" width="12.7109375" bestFit="1" customWidth="1"/>
    <col min="7936" max="7936" width="6.28515625" bestFit="1" customWidth="1"/>
    <col min="7937" max="7937" width="5.85546875" bestFit="1" customWidth="1"/>
    <col min="7938" max="7938" width="6.7109375" customWidth="1"/>
    <col min="7939" max="7939" width="5.28515625" bestFit="1" customWidth="1"/>
    <col min="7940" max="7940" width="5.140625" bestFit="1" customWidth="1"/>
    <col min="8189" max="8189" width="3" bestFit="1" customWidth="1"/>
    <col min="8190" max="8190" width="20.140625" bestFit="1" customWidth="1"/>
    <col min="8191" max="8191" width="12.7109375" bestFit="1" customWidth="1"/>
    <col min="8192" max="8192" width="6.28515625" bestFit="1" customWidth="1"/>
    <col min="8193" max="8193" width="5.85546875" bestFit="1" customWidth="1"/>
    <col min="8194" max="8194" width="6.7109375" customWidth="1"/>
    <col min="8195" max="8195" width="5.28515625" bestFit="1" customWidth="1"/>
    <col min="8196" max="8196" width="5.140625" bestFit="1" customWidth="1"/>
    <col min="8445" max="8445" width="3" bestFit="1" customWidth="1"/>
    <col min="8446" max="8446" width="20.140625" bestFit="1" customWidth="1"/>
    <col min="8447" max="8447" width="12.7109375" bestFit="1" customWidth="1"/>
    <col min="8448" max="8448" width="6.28515625" bestFit="1" customWidth="1"/>
    <col min="8449" max="8449" width="5.85546875" bestFit="1" customWidth="1"/>
    <col min="8450" max="8450" width="6.7109375" customWidth="1"/>
    <col min="8451" max="8451" width="5.28515625" bestFit="1" customWidth="1"/>
    <col min="8452" max="8452" width="5.140625" bestFit="1" customWidth="1"/>
    <col min="8701" max="8701" width="3" bestFit="1" customWidth="1"/>
    <col min="8702" max="8702" width="20.140625" bestFit="1" customWidth="1"/>
    <col min="8703" max="8703" width="12.7109375" bestFit="1" customWidth="1"/>
    <col min="8704" max="8704" width="6.28515625" bestFit="1" customWidth="1"/>
    <col min="8705" max="8705" width="5.85546875" bestFit="1" customWidth="1"/>
    <col min="8706" max="8706" width="6.7109375" customWidth="1"/>
    <col min="8707" max="8707" width="5.28515625" bestFit="1" customWidth="1"/>
    <col min="8708" max="8708" width="5.140625" bestFit="1" customWidth="1"/>
    <col min="8957" max="8957" width="3" bestFit="1" customWidth="1"/>
    <col min="8958" max="8958" width="20.140625" bestFit="1" customWidth="1"/>
    <col min="8959" max="8959" width="12.7109375" bestFit="1" customWidth="1"/>
    <col min="8960" max="8960" width="6.28515625" bestFit="1" customWidth="1"/>
    <col min="8961" max="8961" width="5.85546875" bestFit="1" customWidth="1"/>
    <col min="8962" max="8962" width="6.7109375" customWidth="1"/>
    <col min="8963" max="8963" width="5.28515625" bestFit="1" customWidth="1"/>
    <col min="8964" max="8964" width="5.140625" bestFit="1" customWidth="1"/>
    <col min="9213" max="9213" width="3" bestFit="1" customWidth="1"/>
    <col min="9214" max="9214" width="20.140625" bestFit="1" customWidth="1"/>
    <col min="9215" max="9215" width="12.7109375" bestFit="1" customWidth="1"/>
    <col min="9216" max="9216" width="6.28515625" bestFit="1" customWidth="1"/>
    <col min="9217" max="9217" width="5.85546875" bestFit="1" customWidth="1"/>
    <col min="9218" max="9218" width="6.7109375" customWidth="1"/>
    <col min="9219" max="9219" width="5.28515625" bestFit="1" customWidth="1"/>
    <col min="9220" max="9220" width="5.140625" bestFit="1" customWidth="1"/>
    <col min="9469" max="9469" width="3" bestFit="1" customWidth="1"/>
    <col min="9470" max="9470" width="20.140625" bestFit="1" customWidth="1"/>
    <col min="9471" max="9471" width="12.7109375" bestFit="1" customWidth="1"/>
    <col min="9472" max="9472" width="6.28515625" bestFit="1" customWidth="1"/>
    <col min="9473" max="9473" width="5.85546875" bestFit="1" customWidth="1"/>
    <col min="9474" max="9474" width="6.7109375" customWidth="1"/>
    <col min="9475" max="9475" width="5.28515625" bestFit="1" customWidth="1"/>
    <col min="9476" max="9476" width="5.140625" bestFit="1" customWidth="1"/>
    <col min="9725" max="9725" width="3" bestFit="1" customWidth="1"/>
    <col min="9726" max="9726" width="20.140625" bestFit="1" customWidth="1"/>
    <col min="9727" max="9727" width="12.7109375" bestFit="1" customWidth="1"/>
    <col min="9728" max="9728" width="6.28515625" bestFit="1" customWidth="1"/>
    <col min="9729" max="9729" width="5.85546875" bestFit="1" customWidth="1"/>
    <col min="9730" max="9730" width="6.7109375" customWidth="1"/>
    <col min="9731" max="9731" width="5.28515625" bestFit="1" customWidth="1"/>
    <col min="9732" max="9732" width="5.140625" bestFit="1" customWidth="1"/>
    <col min="9981" max="9981" width="3" bestFit="1" customWidth="1"/>
    <col min="9982" max="9982" width="20.140625" bestFit="1" customWidth="1"/>
    <col min="9983" max="9983" width="12.7109375" bestFit="1" customWidth="1"/>
    <col min="9984" max="9984" width="6.28515625" bestFit="1" customWidth="1"/>
    <col min="9985" max="9985" width="5.85546875" bestFit="1" customWidth="1"/>
    <col min="9986" max="9986" width="6.7109375" customWidth="1"/>
    <col min="9987" max="9987" width="5.28515625" bestFit="1" customWidth="1"/>
    <col min="9988" max="9988" width="5.140625" bestFit="1" customWidth="1"/>
    <col min="10237" max="10237" width="3" bestFit="1" customWidth="1"/>
    <col min="10238" max="10238" width="20.140625" bestFit="1" customWidth="1"/>
    <col min="10239" max="10239" width="12.7109375" bestFit="1" customWidth="1"/>
    <col min="10240" max="10240" width="6.28515625" bestFit="1" customWidth="1"/>
    <col min="10241" max="10241" width="5.85546875" bestFit="1" customWidth="1"/>
    <col min="10242" max="10242" width="6.7109375" customWidth="1"/>
    <col min="10243" max="10243" width="5.28515625" bestFit="1" customWidth="1"/>
    <col min="10244" max="10244" width="5.140625" bestFit="1" customWidth="1"/>
    <col min="10493" max="10493" width="3" bestFit="1" customWidth="1"/>
    <col min="10494" max="10494" width="20.140625" bestFit="1" customWidth="1"/>
    <col min="10495" max="10495" width="12.7109375" bestFit="1" customWidth="1"/>
    <col min="10496" max="10496" width="6.28515625" bestFit="1" customWidth="1"/>
    <col min="10497" max="10497" width="5.85546875" bestFit="1" customWidth="1"/>
    <col min="10498" max="10498" width="6.7109375" customWidth="1"/>
    <col min="10499" max="10499" width="5.28515625" bestFit="1" customWidth="1"/>
    <col min="10500" max="10500" width="5.140625" bestFit="1" customWidth="1"/>
    <col min="10749" max="10749" width="3" bestFit="1" customWidth="1"/>
    <col min="10750" max="10750" width="20.140625" bestFit="1" customWidth="1"/>
    <col min="10751" max="10751" width="12.7109375" bestFit="1" customWidth="1"/>
    <col min="10752" max="10752" width="6.28515625" bestFit="1" customWidth="1"/>
    <col min="10753" max="10753" width="5.85546875" bestFit="1" customWidth="1"/>
    <col min="10754" max="10754" width="6.7109375" customWidth="1"/>
    <col min="10755" max="10755" width="5.28515625" bestFit="1" customWidth="1"/>
    <col min="10756" max="10756" width="5.140625" bestFit="1" customWidth="1"/>
    <col min="11005" max="11005" width="3" bestFit="1" customWidth="1"/>
    <col min="11006" max="11006" width="20.140625" bestFit="1" customWidth="1"/>
    <col min="11007" max="11007" width="12.7109375" bestFit="1" customWidth="1"/>
    <col min="11008" max="11008" width="6.28515625" bestFit="1" customWidth="1"/>
    <col min="11009" max="11009" width="5.85546875" bestFit="1" customWidth="1"/>
    <col min="11010" max="11010" width="6.7109375" customWidth="1"/>
    <col min="11011" max="11011" width="5.28515625" bestFit="1" customWidth="1"/>
    <col min="11012" max="11012" width="5.140625" bestFit="1" customWidth="1"/>
    <col min="11261" max="11261" width="3" bestFit="1" customWidth="1"/>
    <col min="11262" max="11262" width="20.140625" bestFit="1" customWidth="1"/>
    <col min="11263" max="11263" width="12.7109375" bestFit="1" customWidth="1"/>
    <col min="11264" max="11264" width="6.28515625" bestFit="1" customWidth="1"/>
    <col min="11265" max="11265" width="5.85546875" bestFit="1" customWidth="1"/>
    <col min="11266" max="11266" width="6.7109375" customWidth="1"/>
    <col min="11267" max="11267" width="5.28515625" bestFit="1" customWidth="1"/>
    <col min="11268" max="11268" width="5.140625" bestFit="1" customWidth="1"/>
    <col min="11517" max="11517" width="3" bestFit="1" customWidth="1"/>
    <col min="11518" max="11518" width="20.140625" bestFit="1" customWidth="1"/>
    <col min="11519" max="11519" width="12.7109375" bestFit="1" customWidth="1"/>
    <col min="11520" max="11520" width="6.28515625" bestFit="1" customWidth="1"/>
    <col min="11521" max="11521" width="5.85546875" bestFit="1" customWidth="1"/>
    <col min="11522" max="11522" width="6.7109375" customWidth="1"/>
    <col min="11523" max="11523" width="5.28515625" bestFit="1" customWidth="1"/>
    <col min="11524" max="11524" width="5.140625" bestFit="1" customWidth="1"/>
    <col min="11773" max="11773" width="3" bestFit="1" customWidth="1"/>
    <col min="11774" max="11774" width="20.140625" bestFit="1" customWidth="1"/>
    <col min="11775" max="11775" width="12.7109375" bestFit="1" customWidth="1"/>
    <col min="11776" max="11776" width="6.28515625" bestFit="1" customWidth="1"/>
    <col min="11777" max="11777" width="5.85546875" bestFit="1" customWidth="1"/>
    <col min="11778" max="11778" width="6.7109375" customWidth="1"/>
    <col min="11779" max="11779" width="5.28515625" bestFit="1" customWidth="1"/>
    <col min="11780" max="11780" width="5.140625" bestFit="1" customWidth="1"/>
    <col min="12029" max="12029" width="3" bestFit="1" customWidth="1"/>
    <col min="12030" max="12030" width="20.140625" bestFit="1" customWidth="1"/>
    <col min="12031" max="12031" width="12.7109375" bestFit="1" customWidth="1"/>
    <col min="12032" max="12032" width="6.28515625" bestFit="1" customWidth="1"/>
    <col min="12033" max="12033" width="5.85546875" bestFit="1" customWidth="1"/>
    <col min="12034" max="12034" width="6.7109375" customWidth="1"/>
    <col min="12035" max="12035" width="5.28515625" bestFit="1" customWidth="1"/>
    <col min="12036" max="12036" width="5.140625" bestFit="1" customWidth="1"/>
    <col min="12285" max="12285" width="3" bestFit="1" customWidth="1"/>
    <col min="12286" max="12286" width="20.140625" bestFit="1" customWidth="1"/>
    <col min="12287" max="12287" width="12.7109375" bestFit="1" customWidth="1"/>
    <col min="12288" max="12288" width="6.28515625" bestFit="1" customWidth="1"/>
    <col min="12289" max="12289" width="5.85546875" bestFit="1" customWidth="1"/>
    <col min="12290" max="12290" width="6.7109375" customWidth="1"/>
    <col min="12291" max="12291" width="5.28515625" bestFit="1" customWidth="1"/>
    <col min="12292" max="12292" width="5.140625" bestFit="1" customWidth="1"/>
    <col min="12541" max="12541" width="3" bestFit="1" customWidth="1"/>
    <col min="12542" max="12542" width="20.140625" bestFit="1" customWidth="1"/>
    <col min="12543" max="12543" width="12.7109375" bestFit="1" customWidth="1"/>
    <col min="12544" max="12544" width="6.28515625" bestFit="1" customWidth="1"/>
    <col min="12545" max="12545" width="5.85546875" bestFit="1" customWidth="1"/>
    <col min="12546" max="12546" width="6.7109375" customWidth="1"/>
    <col min="12547" max="12547" width="5.28515625" bestFit="1" customWidth="1"/>
    <col min="12548" max="12548" width="5.140625" bestFit="1" customWidth="1"/>
    <col min="12797" max="12797" width="3" bestFit="1" customWidth="1"/>
    <col min="12798" max="12798" width="20.140625" bestFit="1" customWidth="1"/>
    <col min="12799" max="12799" width="12.7109375" bestFit="1" customWidth="1"/>
    <col min="12800" max="12800" width="6.28515625" bestFit="1" customWidth="1"/>
    <col min="12801" max="12801" width="5.85546875" bestFit="1" customWidth="1"/>
    <col min="12802" max="12802" width="6.7109375" customWidth="1"/>
    <col min="12803" max="12803" width="5.28515625" bestFit="1" customWidth="1"/>
    <col min="12804" max="12804" width="5.140625" bestFit="1" customWidth="1"/>
    <col min="13053" max="13053" width="3" bestFit="1" customWidth="1"/>
    <col min="13054" max="13054" width="20.140625" bestFit="1" customWidth="1"/>
    <col min="13055" max="13055" width="12.7109375" bestFit="1" customWidth="1"/>
    <col min="13056" max="13056" width="6.28515625" bestFit="1" customWidth="1"/>
    <col min="13057" max="13057" width="5.85546875" bestFit="1" customWidth="1"/>
    <col min="13058" max="13058" width="6.7109375" customWidth="1"/>
    <col min="13059" max="13059" width="5.28515625" bestFit="1" customWidth="1"/>
    <col min="13060" max="13060" width="5.140625" bestFit="1" customWidth="1"/>
    <col min="13309" max="13309" width="3" bestFit="1" customWidth="1"/>
    <col min="13310" max="13310" width="20.140625" bestFit="1" customWidth="1"/>
    <col min="13311" max="13311" width="12.7109375" bestFit="1" customWidth="1"/>
    <col min="13312" max="13312" width="6.28515625" bestFit="1" customWidth="1"/>
    <col min="13313" max="13313" width="5.85546875" bestFit="1" customWidth="1"/>
    <col min="13314" max="13314" width="6.7109375" customWidth="1"/>
    <col min="13315" max="13315" width="5.28515625" bestFit="1" customWidth="1"/>
    <col min="13316" max="13316" width="5.140625" bestFit="1" customWidth="1"/>
    <col min="13565" max="13565" width="3" bestFit="1" customWidth="1"/>
    <col min="13566" max="13566" width="20.140625" bestFit="1" customWidth="1"/>
    <col min="13567" max="13567" width="12.7109375" bestFit="1" customWidth="1"/>
    <col min="13568" max="13568" width="6.28515625" bestFit="1" customWidth="1"/>
    <col min="13569" max="13569" width="5.85546875" bestFit="1" customWidth="1"/>
    <col min="13570" max="13570" width="6.7109375" customWidth="1"/>
    <col min="13571" max="13571" width="5.28515625" bestFit="1" customWidth="1"/>
    <col min="13572" max="13572" width="5.140625" bestFit="1" customWidth="1"/>
    <col min="13821" max="13821" width="3" bestFit="1" customWidth="1"/>
    <col min="13822" max="13822" width="20.140625" bestFit="1" customWidth="1"/>
    <col min="13823" max="13823" width="12.7109375" bestFit="1" customWidth="1"/>
    <col min="13824" max="13824" width="6.28515625" bestFit="1" customWidth="1"/>
    <col min="13825" max="13825" width="5.85546875" bestFit="1" customWidth="1"/>
    <col min="13826" max="13826" width="6.7109375" customWidth="1"/>
    <col min="13827" max="13827" width="5.28515625" bestFit="1" customWidth="1"/>
    <col min="13828" max="13828" width="5.140625" bestFit="1" customWidth="1"/>
    <col min="14077" max="14077" width="3" bestFit="1" customWidth="1"/>
    <col min="14078" max="14078" width="20.140625" bestFit="1" customWidth="1"/>
    <col min="14079" max="14079" width="12.7109375" bestFit="1" customWidth="1"/>
    <col min="14080" max="14080" width="6.28515625" bestFit="1" customWidth="1"/>
    <col min="14081" max="14081" width="5.85546875" bestFit="1" customWidth="1"/>
    <col min="14082" max="14082" width="6.7109375" customWidth="1"/>
    <col min="14083" max="14083" width="5.28515625" bestFit="1" customWidth="1"/>
    <col min="14084" max="14084" width="5.140625" bestFit="1" customWidth="1"/>
    <col min="14333" max="14333" width="3" bestFit="1" customWidth="1"/>
    <col min="14334" max="14334" width="20.140625" bestFit="1" customWidth="1"/>
    <col min="14335" max="14335" width="12.7109375" bestFit="1" customWidth="1"/>
    <col min="14336" max="14336" width="6.28515625" bestFit="1" customWidth="1"/>
    <col min="14337" max="14337" width="5.85546875" bestFit="1" customWidth="1"/>
    <col min="14338" max="14338" width="6.7109375" customWidth="1"/>
    <col min="14339" max="14339" width="5.28515625" bestFit="1" customWidth="1"/>
    <col min="14340" max="14340" width="5.140625" bestFit="1" customWidth="1"/>
    <col min="14589" max="14589" width="3" bestFit="1" customWidth="1"/>
    <col min="14590" max="14590" width="20.140625" bestFit="1" customWidth="1"/>
    <col min="14591" max="14591" width="12.7109375" bestFit="1" customWidth="1"/>
    <col min="14592" max="14592" width="6.28515625" bestFit="1" customWidth="1"/>
    <col min="14593" max="14593" width="5.85546875" bestFit="1" customWidth="1"/>
    <col min="14594" max="14594" width="6.7109375" customWidth="1"/>
    <col min="14595" max="14595" width="5.28515625" bestFit="1" customWidth="1"/>
    <col min="14596" max="14596" width="5.140625" bestFit="1" customWidth="1"/>
    <col min="14845" max="14845" width="3" bestFit="1" customWidth="1"/>
    <col min="14846" max="14846" width="20.140625" bestFit="1" customWidth="1"/>
    <col min="14847" max="14847" width="12.7109375" bestFit="1" customWidth="1"/>
    <col min="14848" max="14848" width="6.28515625" bestFit="1" customWidth="1"/>
    <col min="14849" max="14849" width="5.85546875" bestFit="1" customWidth="1"/>
    <col min="14850" max="14850" width="6.7109375" customWidth="1"/>
    <col min="14851" max="14851" width="5.28515625" bestFit="1" customWidth="1"/>
    <col min="14852" max="14852" width="5.140625" bestFit="1" customWidth="1"/>
    <col min="15101" max="15101" width="3" bestFit="1" customWidth="1"/>
    <col min="15102" max="15102" width="20.140625" bestFit="1" customWidth="1"/>
    <col min="15103" max="15103" width="12.7109375" bestFit="1" customWidth="1"/>
    <col min="15104" max="15104" width="6.28515625" bestFit="1" customWidth="1"/>
    <col min="15105" max="15105" width="5.85546875" bestFit="1" customWidth="1"/>
    <col min="15106" max="15106" width="6.7109375" customWidth="1"/>
    <col min="15107" max="15107" width="5.28515625" bestFit="1" customWidth="1"/>
    <col min="15108" max="15108" width="5.140625" bestFit="1" customWidth="1"/>
    <col min="15357" max="15357" width="3" bestFit="1" customWidth="1"/>
    <col min="15358" max="15358" width="20.140625" bestFit="1" customWidth="1"/>
    <col min="15359" max="15359" width="12.7109375" bestFit="1" customWidth="1"/>
    <col min="15360" max="15360" width="6.28515625" bestFit="1" customWidth="1"/>
    <col min="15361" max="15361" width="5.85546875" bestFit="1" customWidth="1"/>
    <col min="15362" max="15362" width="6.7109375" customWidth="1"/>
    <col min="15363" max="15363" width="5.28515625" bestFit="1" customWidth="1"/>
    <col min="15364" max="15364" width="5.140625" bestFit="1" customWidth="1"/>
    <col min="15613" max="15613" width="3" bestFit="1" customWidth="1"/>
    <col min="15614" max="15614" width="20.140625" bestFit="1" customWidth="1"/>
    <col min="15615" max="15615" width="12.7109375" bestFit="1" customWidth="1"/>
    <col min="15616" max="15616" width="6.28515625" bestFit="1" customWidth="1"/>
    <col min="15617" max="15617" width="5.85546875" bestFit="1" customWidth="1"/>
    <col min="15618" max="15618" width="6.7109375" customWidth="1"/>
    <col min="15619" max="15619" width="5.28515625" bestFit="1" customWidth="1"/>
    <col min="15620" max="15620" width="5.140625" bestFit="1" customWidth="1"/>
    <col min="15869" max="15869" width="3" bestFit="1" customWidth="1"/>
    <col min="15870" max="15870" width="20.140625" bestFit="1" customWidth="1"/>
    <col min="15871" max="15871" width="12.7109375" bestFit="1" customWidth="1"/>
    <col min="15872" max="15872" width="6.28515625" bestFit="1" customWidth="1"/>
    <col min="15873" max="15873" width="5.85546875" bestFit="1" customWidth="1"/>
    <col min="15874" max="15874" width="6.7109375" customWidth="1"/>
    <col min="15875" max="15875" width="5.28515625" bestFit="1" customWidth="1"/>
    <col min="15876" max="15876" width="5.140625" bestFit="1" customWidth="1"/>
    <col min="16125" max="16125" width="3" bestFit="1" customWidth="1"/>
    <col min="16126" max="16126" width="20.140625" bestFit="1" customWidth="1"/>
    <col min="16127" max="16127" width="12.7109375" bestFit="1" customWidth="1"/>
    <col min="16128" max="16128" width="6.28515625" bestFit="1" customWidth="1"/>
    <col min="16129" max="16129" width="5.85546875" bestFit="1" customWidth="1"/>
    <col min="16130" max="16130" width="6.7109375" customWidth="1"/>
    <col min="16131" max="16131" width="5.28515625" bestFit="1" customWidth="1"/>
    <col min="16132" max="16132" width="5.140625" bestFit="1" customWidth="1"/>
  </cols>
  <sheetData>
    <row r="1" spans="1:23" ht="19.5" thickBot="1" x14ac:dyDescent="0.35">
      <c r="B1" s="727" t="s">
        <v>236</v>
      </c>
      <c r="C1" s="727"/>
      <c r="D1" s="727"/>
      <c r="E1" s="727"/>
      <c r="F1" s="727"/>
      <c r="G1" s="727"/>
      <c r="H1" s="727"/>
      <c r="K1" s="36"/>
      <c r="L1" s="728" t="s">
        <v>36</v>
      </c>
      <c r="M1" s="696"/>
      <c r="N1" s="696"/>
      <c r="O1" s="696"/>
      <c r="P1" s="696"/>
      <c r="Q1" s="696"/>
      <c r="R1" s="696"/>
      <c r="S1" s="696"/>
      <c r="T1" s="729"/>
      <c r="V1" s="37"/>
    </row>
    <row r="2" spans="1:23" ht="15.75" thickBot="1" x14ac:dyDescent="0.35">
      <c r="A2" s="14"/>
      <c r="B2" s="15" t="s">
        <v>0</v>
      </c>
      <c r="C2" s="38"/>
      <c r="D2" s="85" t="s">
        <v>21</v>
      </c>
      <c r="E2" s="104" t="s">
        <v>6</v>
      </c>
      <c r="F2" s="105" t="s">
        <v>43</v>
      </c>
      <c r="G2" s="105" t="s">
        <v>44</v>
      </c>
      <c r="H2" s="544" t="s">
        <v>15</v>
      </c>
      <c r="I2" s="121" t="s">
        <v>9</v>
      </c>
      <c r="J2" s="182" t="s">
        <v>52</v>
      </c>
      <c r="K2" s="491"/>
      <c r="L2" s="550" t="s">
        <v>27</v>
      </c>
      <c r="M2" s="54" t="s">
        <v>37</v>
      </c>
      <c r="N2" s="53" t="s">
        <v>29</v>
      </c>
      <c r="O2" s="54" t="s">
        <v>30</v>
      </c>
      <c r="P2" s="169" t="s">
        <v>31</v>
      </c>
      <c r="Q2" s="54" t="s">
        <v>32</v>
      </c>
      <c r="R2" s="53" t="s">
        <v>33</v>
      </c>
      <c r="S2" s="54" t="s">
        <v>34</v>
      </c>
      <c r="T2" s="55" t="s">
        <v>35</v>
      </c>
      <c r="U2" s="40" t="s">
        <v>38</v>
      </c>
      <c r="V2" s="41" t="s">
        <v>39</v>
      </c>
    </row>
    <row r="3" spans="1:23" ht="15" x14ac:dyDescent="0.25">
      <c r="A3" s="62">
        <v>1</v>
      </c>
      <c r="B3" s="475" t="s">
        <v>565</v>
      </c>
      <c r="C3" s="84" t="s">
        <v>566</v>
      </c>
      <c r="D3" s="154">
        <f>+(10+U3-V3)</f>
        <v>10</v>
      </c>
      <c r="E3" s="106">
        <f>+(F3+G3)</f>
        <v>0</v>
      </c>
      <c r="F3" s="107">
        <v>0</v>
      </c>
      <c r="G3" s="108">
        <v>0</v>
      </c>
      <c r="H3" s="545">
        <v>0</v>
      </c>
      <c r="I3" s="183">
        <f>+(D3+E3*2+H3*3)/6</f>
        <v>1.6666666666666667</v>
      </c>
      <c r="J3" s="551">
        <v>11.5</v>
      </c>
      <c r="K3" s="604" t="s">
        <v>565</v>
      </c>
      <c r="L3" s="606"/>
      <c r="M3" s="607"/>
      <c r="N3" s="607"/>
      <c r="O3" s="51"/>
      <c r="P3" s="51"/>
      <c r="Q3" s="51"/>
      <c r="R3" s="388"/>
      <c r="S3" s="51"/>
      <c r="T3" s="388"/>
      <c r="U3" s="42">
        <f t="shared" ref="U3:U36" si="0">+(L3+M3+N3+O3+P3+Q3+R3+S3+T3)</f>
        <v>0</v>
      </c>
      <c r="V3" s="43"/>
      <c r="W3" s="575">
        <v>1</v>
      </c>
    </row>
    <row r="4" spans="1:23" ht="15" x14ac:dyDescent="0.25">
      <c r="A4" s="62">
        <v>2</v>
      </c>
      <c r="B4" s="475" t="s">
        <v>618</v>
      </c>
      <c r="C4" s="135" t="s">
        <v>567</v>
      </c>
      <c r="D4" s="154">
        <f t="shared" ref="D4:D37" si="1">+(10+U4-V4)</f>
        <v>10</v>
      </c>
      <c r="E4" s="106"/>
      <c r="F4" s="109"/>
      <c r="G4" s="110"/>
      <c r="H4" s="545"/>
      <c r="I4" s="183"/>
      <c r="J4" s="549"/>
      <c r="K4" s="604" t="s">
        <v>618</v>
      </c>
      <c r="L4" s="608"/>
      <c r="M4" s="609"/>
      <c r="N4" s="609"/>
      <c r="O4" s="44"/>
      <c r="P4" s="394"/>
      <c r="Q4" s="44"/>
      <c r="R4" s="390"/>
      <c r="S4" s="44"/>
      <c r="T4" s="390"/>
      <c r="U4" s="42">
        <f t="shared" si="0"/>
        <v>0</v>
      </c>
      <c r="V4" s="43"/>
      <c r="W4" s="575">
        <v>2</v>
      </c>
    </row>
    <row r="5" spans="1:23" ht="15" x14ac:dyDescent="0.25">
      <c r="A5" s="62">
        <v>3</v>
      </c>
      <c r="B5" s="475" t="s">
        <v>568</v>
      </c>
      <c r="C5" s="135" t="s">
        <v>569</v>
      </c>
      <c r="D5" s="154">
        <f t="shared" si="1"/>
        <v>10</v>
      </c>
      <c r="E5" s="106"/>
      <c r="F5" s="109"/>
      <c r="G5" s="110"/>
      <c r="H5" s="545"/>
      <c r="I5" s="183"/>
      <c r="J5" s="549"/>
      <c r="K5" s="604" t="s">
        <v>568</v>
      </c>
      <c r="L5" s="608"/>
      <c r="M5" s="609"/>
      <c r="N5" s="609"/>
      <c r="O5" s="44"/>
      <c r="P5" s="44"/>
      <c r="Q5" s="44"/>
      <c r="R5" s="390"/>
      <c r="S5" s="44"/>
      <c r="T5" s="390"/>
      <c r="U5" s="42">
        <f t="shared" si="0"/>
        <v>0</v>
      </c>
      <c r="V5" s="43"/>
      <c r="W5" s="575">
        <v>3</v>
      </c>
    </row>
    <row r="6" spans="1:23" ht="15" x14ac:dyDescent="0.25">
      <c r="A6" s="62">
        <v>4</v>
      </c>
      <c r="B6" s="475" t="s">
        <v>570</v>
      </c>
      <c r="C6" s="135" t="s">
        <v>368</v>
      </c>
      <c r="D6" s="154">
        <f t="shared" si="1"/>
        <v>14</v>
      </c>
      <c r="E6" s="106"/>
      <c r="F6" s="109"/>
      <c r="G6" s="110"/>
      <c r="H6" s="545"/>
      <c r="I6" s="183"/>
      <c r="J6" s="549"/>
      <c r="K6" s="604" t="s">
        <v>570</v>
      </c>
      <c r="L6" s="608"/>
      <c r="M6" s="609"/>
      <c r="N6" s="609">
        <v>2</v>
      </c>
      <c r="O6" s="44">
        <v>2</v>
      </c>
      <c r="P6" s="44"/>
      <c r="Q6" s="44"/>
      <c r="R6" s="390"/>
      <c r="S6" s="44"/>
      <c r="T6" s="390"/>
      <c r="U6" s="42">
        <f t="shared" si="0"/>
        <v>4</v>
      </c>
      <c r="V6" s="43"/>
      <c r="W6" s="575">
        <v>4</v>
      </c>
    </row>
    <row r="7" spans="1:23" ht="15" x14ac:dyDescent="0.25">
      <c r="A7" s="62">
        <v>5</v>
      </c>
      <c r="B7" s="475" t="s">
        <v>571</v>
      </c>
      <c r="C7" s="135" t="s">
        <v>572</v>
      </c>
      <c r="D7" s="154">
        <f t="shared" si="1"/>
        <v>10</v>
      </c>
      <c r="E7" s="106"/>
      <c r="F7" s="109"/>
      <c r="G7" s="110"/>
      <c r="H7" s="545"/>
      <c r="I7" s="183"/>
      <c r="J7" s="549"/>
      <c r="K7" s="604" t="s">
        <v>571</v>
      </c>
      <c r="L7" s="608"/>
      <c r="M7" s="609"/>
      <c r="N7" s="609"/>
      <c r="O7" s="44"/>
      <c r="P7" s="44"/>
      <c r="Q7" s="44"/>
      <c r="R7" s="390"/>
      <c r="S7" s="44"/>
      <c r="T7" s="390"/>
      <c r="U7" s="42">
        <f t="shared" si="0"/>
        <v>0</v>
      </c>
      <c r="V7" s="43"/>
      <c r="W7" s="575">
        <v>5</v>
      </c>
    </row>
    <row r="8" spans="1:23" ht="15" x14ac:dyDescent="0.25">
      <c r="A8" s="62">
        <v>6</v>
      </c>
      <c r="B8" s="475" t="s">
        <v>573</v>
      </c>
      <c r="C8" s="135" t="s">
        <v>562</v>
      </c>
      <c r="D8" s="154">
        <f t="shared" si="1"/>
        <v>12</v>
      </c>
      <c r="E8" s="106"/>
      <c r="F8" s="109"/>
      <c r="G8" s="110"/>
      <c r="H8" s="545"/>
      <c r="I8" s="183"/>
      <c r="J8" s="549"/>
      <c r="K8" s="604" t="s">
        <v>573</v>
      </c>
      <c r="L8" s="608"/>
      <c r="M8" s="609"/>
      <c r="N8" s="609">
        <v>2</v>
      </c>
      <c r="O8" s="44"/>
      <c r="P8" s="44"/>
      <c r="Q8" s="44"/>
      <c r="R8" s="390"/>
      <c r="S8" s="44"/>
      <c r="T8" s="390"/>
      <c r="U8" s="42">
        <f t="shared" si="0"/>
        <v>2</v>
      </c>
      <c r="V8" s="43"/>
      <c r="W8" s="575">
        <v>6</v>
      </c>
    </row>
    <row r="9" spans="1:23" ht="15" x14ac:dyDescent="0.25">
      <c r="A9" s="62">
        <v>7</v>
      </c>
      <c r="B9" s="475" t="s">
        <v>574</v>
      </c>
      <c r="C9" s="135" t="s">
        <v>262</v>
      </c>
      <c r="D9" s="154">
        <f t="shared" si="1"/>
        <v>15</v>
      </c>
      <c r="E9" s="106"/>
      <c r="F9" s="109"/>
      <c r="G9" s="110"/>
      <c r="H9" s="545"/>
      <c r="I9" s="183"/>
      <c r="J9" s="549"/>
      <c r="K9" s="604" t="s">
        <v>574</v>
      </c>
      <c r="L9" s="608"/>
      <c r="M9" s="609"/>
      <c r="N9" s="609">
        <v>3</v>
      </c>
      <c r="O9" s="44">
        <v>2</v>
      </c>
      <c r="P9" s="44"/>
      <c r="Q9" s="44"/>
      <c r="R9" s="390"/>
      <c r="S9" s="44"/>
      <c r="T9" s="390"/>
      <c r="U9" s="42">
        <f t="shared" si="0"/>
        <v>5</v>
      </c>
      <c r="V9" s="43"/>
      <c r="W9" s="575">
        <v>7</v>
      </c>
    </row>
    <row r="10" spans="1:23" ht="15" x14ac:dyDescent="0.25">
      <c r="A10" s="62">
        <v>8</v>
      </c>
      <c r="B10" s="475" t="s">
        <v>575</v>
      </c>
      <c r="C10" s="135" t="s">
        <v>576</v>
      </c>
      <c r="D10" s="154">
        <f t="shared" si="1"/>
        <v>10</v>
      </c>
      <c r="E10" s="106"/>
      <c r="F10" s="109"/>
      <c r="G10" s="110"/>
      <c r="H10" s="545"/>
      <c r="I10" s="183"/>
      <c r="J10" s="549"/>
      <c r="K10" s="604" t="s">
        <v>575</v>
      </c>
      <c r="L10" s="608"/>
      <c r="M10" s="609"/>
      <c r="N10" s="609"/>
      <c r="O10" s="44"/>
      <c r="P10" s="44"/>
      <c r="Q10" s="44"/>
      <c r="R10" s="390"/>
      <c r="S10" s="44"/>
      <c r="T10" s="390"/>
      <c r="U10" s="42">
        <f t="shared" si="0"/>
        <v>0</v>
      </c>
      <c r="V10" s="43"/>
      <c r="W10" s="575">
        <v>8</v>
      </c>
    </row>
    <row r="11" spans="1:23" ht="15" x14ac:dyDescent="0.25">
      <c r="A11" s="62">
        <v>9</v>
      </c>
      <c r="B11" s="475" t="s">
        <v>617</v>
      </c>
      <c r="C11" s="135" t="s">
        <v>577</v>
      </c>
      <c r="D11" s="154">
        <f t="shared" si="1"/>
        <v>13</v>
      </c>
      <c r="E11" s="106"/>
      <c r="F11" s="109"/>
      <c r="G11" s="110"/>
      <c r="H11" s="545"/>
      <c r="I11" s="183"/>
      <c r="J11" s="549"/>
      <c r="K11" s="604" t="s">
        <v>617</v>
      </c>
      <c r="L11" s="608"/>
      <c r="M11" s="609"/>
      <c r="N11" s="609">
        <v>3</v>
      </c>
      <c r="O11" s="44"/>
      <c r="P11" s="44"/>
      <c r="Q11" s="44"/>
      <c r="R11" s="390"/>
      <c r="S11" s="44"/>
      <c r="T11" s="390"/>
      <c r="U11" s="42">
        <f t="shared" si="0"/>
        <v>3</v>
      </c>
      <c r="V11" s="43"/>
      <c r="W11" s="575">
        <v>9</v>
      </c>
    </row>
    <row r="12" spans="1:23" ht="15" x14ac:dyDescent="0.25">
      <c r="A12" s="62">
        <v>10</v>
      </c>
      <c r="B12" s="475" t="s">
        <v>578</v>
      </c>
      <c r="C12" s="135" t="s">
        <v>579</v>
      </c>
      <c r="D12" s="154">
        <f t="shared" si="1"/>
        <v>10</v>
      </c>
      <c r="E12" s="106"/>
      <c r="F12" s="109"/>
      <c r="G12" s="110"/>
      <c r="H12" s="545"/>
      <c r="I12" s="183"/>
      <c r="J12" s="549"/>
      <c r="K12" s="604" t="s">
        <v>578</v>
      </c>
      <c r="L12" s="608"/>
      <c r="M12" s="609"/>
      <c r="N12" s="609"/>
      <c r="O12" s="44"/>
      <c r="P12" s="44"/>
      <c r="Q12" s="44"/>
      <c r="R12" s="390"/>
      <c r="S12" s="44"/>
      <c r="T12" s="390"/>
      <c r="U12" s="42">
        <f t="shared" si="0"/>
        <v>0</v>
      </c>
      <c r="V12" s="43"/>
      <c r="W12" s="575">
        <v>10</v>
      </c>
    </row>
    <row r="13" spans="1:23" ht="15" x14ac:dyDescent="0.25">
      <c r="A13" s="62">
        <v>11</v>
      </c>
      <c r="B13" s="475" t="s">
        <v>580</v>
      </c>
      <c r="C13" s="135" t="s">
        <v>440</v>
      </c>
      <c r="D13" s="154">
        <f t="shared" si="1"/>
        <v>14</v>
      </c>
      <c r="E13" s="106"/>
      <c r="F13" s="109"/>
      <c r="G13" s="110"/>
      <c r="H13" s="545"/>
      <c r="I13" s="183"/>
      <c r="J13" s="549"/>
      <c r="K13" s="604" t="s">
        <v>580</v>
      </c>
      <c r="L13" s="608"/>
      <c r="M13" s="609"/>
      <c r="N13" s="609">
        <v>2</v>
      </c>
      <c r="O13" s="44">
        <v>2</v>
      </c>
      <c r="P13" s="44"/>
      <c r="Q13" s="44"/>
      <c r="R13" s="390"/>
      <c r="S13" s="44"/>
      <c r="T13" s="390"/>
      <c r="U13" s="42">
        <f t="shared" si="0"/>
        <v>4</v>
      </c>
      <c r="V13" s="43"/>
      <c r="W13" s="575">
        <v>11</v>
      </c>
    </row>
    <row r="14" spans="1:23" ht="15" x14ac:dyDescent="0.25">
      <c r="A14" s="62">
        <v>12</v>
      </c>
      <c r="B14" s="475" t="s">
        <v>581</v>
      </c>
      <c r="C14" s="135" t="s">
        <v>582</v>
      </c>
      <c r="D14" s="154">
        <f t="shared" si="1"/>
        <v>14</v>
      </c>
      <c r="E14" s="106"/>
      <c r="F14" s="109"/>
      <c r="G14" s="110"/>
      <c r="H14" s="545"/>
      <c r="I14" s="183"/>
      <c r="J14" s="549"/>
      <c r="K14" s="604" t="s">
        <v>581</v>
      </c>
      <c r="L14" s="608"/>
      <c r="M14" s="609"/>
      <c r="N14" s="609">
        <v>2</v>
      </c>
      <c r="O14" s="44">
        <v>2</v>
      </c>
      <c r="P14" s="44"/>
      <c r="Q14" s="44"/>
      <c r="R14" s="390"/>
      <c r="S14" s="44"/>
      <c r="T14" s="390"/>
      <c r="U14" s="42">
        <f t="shared" si="0"/>
        <v>4</v>
      </c>
      <c r="V14" s="43"/>
      <c r="W14" s="575">
        <v>12</v>
      </c>
    </row>
    <row r="15" spans="1:23" ht="15" x14ac:dyDescent="0.25">
      <c r="A15" s="62">
        <v>13</v>
      </c>
      <c r="B15" s="475" t="s">
        <v>583</v>
      </c>
      <c r="C15" s="135" t="s">
        <v>584</v>
      </c>
      <c r="D15" s="154">
        <f t="shared" si="1"/>
        <v>12</v>
      </c>
      <c r="E15" s="106"/>
      <c r="F15" s="109"/>
      <c r="G15" s="110"/>
      <c r="H15" s="545"/>
      <c r="I15" s="183"/>
      <c r="J15" s="549"/>
      <c r="K15" s="604" t="s">
        <v>583</v>
      </c>
      <c r="L15" s="608"/>
      <c r="M15" s="609"/>
      <c r="N15" s="624">
        <v>1</v>
      </c>
      <c r="O15" s="598">
        <v>1</v>
      </c>
      <c r="P15" s="44"/>
      <c r="Q15" s="44"/>
      <c r="R15" s="390"/>
      <c r="S15" s="44"/>
      <c r="T15" s="390"/>
      <c r="U15" s="42">
        <f t="shared" si="0"/>
        <v>2</v>
      </c>
      <c r="V15" s="43"/>
      <c r="W15" s="575">
        <v>13</v>
      </c>
    </row>
    <row r="16" spans="1:23" ht="15" x14ac:dyDescent="0.25">
      <c r="A16" s="62">
        <v>14</v>
      </c>
      <c r="B16" s="475" t="s">
        <v>585</v>
      </c>
      <c r="C16" s="135" t="s">
        <v>340</v>
      </c>
      <c r="D16" s="154">
        <f t="shared" si="1"/>
        <v>12</v>
      </c>
      <c r="E16" s="106"/>
      <c r="F16" s="109"/>
      <c r="G16" s="110"/>
      <c r="H16" s="545"/>
      <c r="I16" s="183"/>
      <c r="J16" s="549"/>
      <c r="K16" s="604" t="s">
        <v>585</v>
      </c>
      <c r="L16" s="608"/>
      <c r="M16" s="609"/>
      <c r="N16" s="609"/>
      <c r="O16" s="598">
        <v>2</v>
      </c>
      <c r="P16" s="44"/>
      <c r="Q16" s="44"/>
      <c r="R16" s="390"/>
      <c r="S16" s="44"/>
      <c r="T16" s="390"/>
      <c r="U16" s="42">
        <f t="shared" si="0"/>
        <v>2</v>
      </c>
      <c r="V16" s="43"/>
      <c r="W16" s="575">
        <v>14</v>
      </c>
    </row>
    <row r="17" spans="1:23" ht="15" x14ac:dyDescent="0.25">
      <c r="A17" s="62">
        <v>15</v>
      </c>
      <c r="B17" s="475" t="s">
        <v>619</v>
      </c>
      <c r="C17" s="135" t="s">
        <v>586</v>
      </c>
      <c r="D17" s="154">
        <f t="shared" si="1"/>
        <v>14</v>
      </c>
      <c r="E17" s="106"/>
      <c r="F17" s="109"/>
      <c r="G17" s="110"/>
      <c r="H17" s="545"/>
      <c r="I17" s="183"/>
      <c r="J17" s="549"/>
      <c r="K17" s="604" t="s">
        <v>619</v>
      </c>
      <c r="L17" s="608"/>
      <c r="M17" s="609"/>
      <c r="N17" s="609">
        <v>2</v>
      </c>
      <c r="O17" s="598">
        <v>2</v>
      </c>
      <c r="P17" s="44"/>
      <c r="Q17" s="44"/>
      <c r="R17" s="390"/>
      <c r="S17" s="44"/>
      <c r="T17" s="390"/>
      <c r="U17" s="42">
        <f t="shared" si="0"/>
        <v>4</v>
      </c>
      <c r="V17" s="43"/>
      <c r="W17" s="575">
        <v>15</v>
      </c>
    </row>
    <row r="18" spans="1:23" ht="15" x14ac:dyDescent="0.25">
      <c r="A18" s="62">
        <v>16</v>
      </c>
      <c r="B18" s="475" t="s">
        <v>587</v>
      </c>
      <c r="C18" s="135" t="s">
        <v>588</v>
      </c>
      <c r="D18" s="154">
        <f t="shared" si="1"/>
        <v>13</v>
      </c>
      <c r="E18" s="106"/>
      <c r="F18" s="109"/>
      <c r="G18" s="110"/>
      <c r="H18" s="545"/>
      <c r="I18" s="183"/>
      <c r="J18" s="549"/>
      <c r="K18" s="604" t="s">
        <v>587</v>
      </c>
      <c r="L18" s="608"/>
      <c r="M18" s="609"/>
      <c r="N18" s="609">
        <v>3</v>
      </c>
      <c r="O18" s="44"/>
      <c r="P18" s="44"/>
      <c r="Q18" s="44"/>
      <c r="R18" s="390"/>
      <c r="S18" s="44"/>
      <c r="T18" s="390"/>
      <c r="U18" s="42">
        <f t="shared" si="0"/>
        <v>3</v>
      </c>
      <c r="V18" s="43"/>
      <c r="W18" s="575">
        <v>16</v>
      </c>
    </row>
    <row r="19" spans="1:23" ht="15" x14ac:dyDescent="0.25">
      <c r="A19" s="62">
        <v>17</v>
      </c>
      <c r="B19" s="475" t="s">
        <v>589</v>
      </c>
      <c r="C19" s="135" t="s">
        <v>590</v>
      </c>
      <c r="D19" s="154">
        <f t="shared" si="1"/>
        <v>13</v>
      </c>
      <c r="E19" s="106"/>
      <c r="F19" s="109"/>
      <c r="G19" s="110"/>
      <c r="H19" s="545"/>
      <c r="I19" s="183"/>
      <c r="J19" s="549"/>
      <c r="K19" s="604" t="s">
        <v>589</v>
      </c>
      <c r="L19" s="608"/>
      <c r="M19" s="609"/>
      <c r="N19" s="609">
        <v>3</v>
      </c>
      <c r="O19" s="44"/>
      <c r="P19" s="44"/>
      <c r="Q19" s="44"/>
      <c r="R19" s="390"/>
      <c r="S19" s="44"/>
      <c r="T19" s="390"/>
      <c r="U19" s="42">
        <f t="shared" si="0"/>
        <v>3</v>
      </c>
      <c r="V19" s="43"/>
      <c r="W19" s="575">
        <v>17</v>
      </c>
    </row>
    <row r="20" spans="1:23" ht="15" x14ac:dyDescent="0.25">
      <c r="A20" s="62">
        <v>18</v>
      </c>
      <c r="B20" s="475" t="s">
        <v>591</v>
      </c>
      <c r="C20" s="135" t="s">
        <v>592</v>
      </c>
      <c r="D20" s="154">
        <f t="shared" si="1"/>
        <v>12</v>
      </c>
      <c r="E20" s="106"/>
      <c r="F20" s="109"/>
      <c r="G20" s="110"/>
      <c r="H20" s="545"/>
      <c r="I20" s="183"/>
      <c r="J20" s="549"/>
      <c r="K20" s="604" t="s">
        <v>591</v>
      </c>
      <c r="L20" s="608"/>
      <c r="M20" s="609"/>
      <c r="N20" s="609">
        <v>2</v>
      </c>
      <c r="O20" s="44"/>
      <c r="P20" s="44"/>
      <c r="Q20" s="44"/>
      <c r="R20" s="390"/>
      <c r="S20" s="44"/>
      <c r="T20" s="390"/>
      <c r="U20" s="42">
        <f t="shared" si="0"/>
        <v>2</v>
      </c>
      <c r="V20" s="43"/>
      <c r="W20" s="575">
        <v>18</v>
      </c>
    </row>
    <row r="21" spans="1:23" ht="15" x14ac:dyDescent="0.25">
      <c r="A21" s="62">
        <v>19</v>
      </c>
      <c r="B21" s="475" t="s">
        <v>593</v>
      </c>
      <c r="C21" s="135" t="s">
        <v>594</v>
      </c>
      <c r="D21" s="154">
        <f t="shared" si="1"/>
        <v>12</v>
      </c>
      <c r="E21" s="106"/>
      <c r="F21" s="109"/>
      <c r="G21" s="110"/>
      <c r="H21" s="545"/>
      <c r="I21" s="183"/>
      <c r="J21" s="549"/>
      <c r="K21" s="604" t="s">
        <v>593</v>
      </c>
      <c r="L21" s="608"/>
      <c r="M21" s="609"/>
      <c r="N21" s="609"/>
      <c r="O21" s="44">
        <v>2</v>
      </c>
      <c r="P21" s="44"/>
      <c r="Q21" s="44"/>
      <c r="R21" s="390"/>
      <c r="S21" s="44"/>
      <c r="T21" s="390"/>
      <c r="U21" s="42">
        <f t="shared" si="0"/>
        <v>2</v>
      </c>
      <c r="V21" s="43"/>
      <c r="W21" s="575">
        <v>19</v>
      </c>
    </row>
    <row r="22" spans="1:23" ht="15" x14ac:dyDescent="0.25">
      <c r="A22" s="62">
        <v>20</v>
      </c>
      <c r="B22" s="475" t="s">
        <v>595</v>
      </c>
      <c r="C22" s="135" t="s">
        <v>596</v>
      </c>
      <c r="D22" s="154">
        <f t="shared" si="1"/>
        <v>10</v>
      </c>
      <c r="E22" s="106"/>
      <c r="F22" s="109"/>
      <c r="G22" s="110"/>
      <c r="H22" s="545"/>
      <c r="I22" s="183"/>
      <c r="J22" s="549"/>
      <c r="K22" s="604" t="s">
        <v>595</v>
      </c>
      <c r="L22" s="608"/>
      <c r="M22" s="609"/>
      <c r="N22" s="609"/>
      <c r="O22" s="44"/>
      <c r="P22" s="44"/>
      <c r="Q22" s="44"/>
      <c r="R22" s="390"/>
      <c r="S22" s="44"/>
      <c r="T22" s="390"/>
      <c r="U22" s="42">
        <f t="shared" si="0"/>
        <v>0</v>
      </c>
      <c r="V22" s="43"/>
      <c r="W22" s="575">
        <v>20</v>
      </c>
    </row>
    <row r="23" spans="1:23" ht="15" x14ac:dyDescent="0.25">
      <c r="A23" s="62">
        <v>21</v>
      </c>
      <c r="B23" s="475" t="s">
        <v>597</v>
      </c>
      <c r="C23" s="135" t="s">
        <v>387</v>
      </c>
      <c r="D23" s="154">
        <f t="shared" si="1"/>
        <v>10</v>
      </c>
      <c r="E23" s="106"/>
      <c r="F23" s="109"/>
      <c r="G23" s="110"/>
      <c r="H23" s="545"/>
      <c r="I23" s="183"/>
      <c r="J23" s="549"/>
      <c r="K23" s="604" t="s">
        <v>597</v>
      </c>
      <c r="L23" s="608"/>
      <c r="M23" s="610"/>
      <c r="N23" s="610"/>
      <c r="O23" s="45"/>
      <c r="P23" s="45"/>
      <c r="Q23" s="45"/>
      <c r="R23" s="390"/>
      <c r="S23" s="45"/>
      <c r="T23" s="390"/>
      <c r="U23" s="42">
        <f t="shared" si="0"/>
        <v>0</v>
      </c>
      <c r="V23" s="43"/>
      <c r="W23" s="575">
        <v>21</v>
      </c>
    </row>
    <row r="24" spans="1:23" ht="15" x14ac:dyDescent="0.25">
      <c r="A24" s="62">
        <v>22</v>
      </c>
      <c r="B24" s="475" t="s">
        <v>598</v>
      </c>
      <c r="C24" s="135" t="s">
        <v>599</v>
      </c>
      <c r="D24" s="154">
        <f t="shared" si="1"/>
        <v>14</v>
      </c>
      <c r="E24" s="106"/>
      <c r="F24" s="109"/>
      <c r="G24" s="110"/>
      <c r="H24" s="545"/>
      <c r="I24" s="183"/>
      <c r="J24" s="549"/>
      <c r="K24" s="604" t="s">
        <v>598</v>
      </c>
      <c r="L24" s="608"/>
      <c r="M24" s="610"/>
      <c r="N24" s="610">
        <v>2</v>
      </c>
      <c r="O24" s="45">
        <v>2</v>
      </c>
      <c r="P24" s="45"/>
      <c r="Q24" s="45"/>
      <c r="R24" s="390"/>
      <c r="S24" s="45"/>
      <c r="T24" s="390"/>
      <c r="U24" s="42">
        <f t="shared" si="0"/>
        <v>4</v>
      </c>
      <c r="V24" s="43"/>
      <c r="W24" s="575">
        <v>22</v>
      </c>
    </row>
    <row r="25" spans="1:23" ht="15" x14ac:dyDescent="0.25">
      <c r="A25" s="62">
        <v>23</v>
      </c>
      <c r="B25" s="475" t="s">
        <v>616</v>
      </c>
      <c r="C25" s="135" t="s">
        <v>76</v>
      </c>
      <c r="D25" s="154">
        <f t="shared" si="1"/>
        <v>10</v>
      </c>
      <c r="E25" s="106"/>
      <c r="F25" s="109"/>
      <c r="G25" s="110"/>
      <c r="H25" s="545"/>
      <c r="I25" s="183"/>
      <c r="J25" s="549"/>
      <c r="K25" s="604" t="s">
        <v>616</v>
      </c>
      <c r="L25" s="608"/>
      <c r="M25" s="610"/>
      <c r="N25" s="610"/>
      <c r="O25" s="45"/>
      <c r="P25" s="45"/>
      <c r="Q25" s="45"/>
      <c r="R25" s="390"/>
      <c r="S25" s="45"/>
      <c r="T25" s="390"/>
      <c r="U25" s="42">
        <f t="shared" si="0"/>
        <v>0</v>
      </c>
      <c r="V25" s="43"/>
      <c r="W25" s="575">
        <v>23</v>
      </c>
    </row>
    <row r="26" spans="1:23" ht="15" x14ac:dyDescent="0.25">
      <c r="A26" s="62">
        <v>24</v>
      </c>
      <c r="B26" s="475" t="s">
        <v>600</v>
      </c>
      <c r="C26" s="135" t="s">
        <v>601</v>
      </c>
      <c r="D26" s="154">
        <f t="shared" si="1"/>
        <v>10</v>
      </c>
      <c r="E26" s="106"/>
      <c r="F26" s="109"/>
      <c r="G26" s="110"/>
      <c r="H26" s="545"/>
      <c r="I26" s="183"/>
      <c r="J26" s="549"/>
      <c r="K26" s="604" t="s">
        <v>600</v>
      </c>
      <c r="L26" s="608"/>
      <c r="M26" s="610"/>
      <c r="N26" s="610"/>
      <c r="O26" s="45"/>
      <c r="P26" s="45"/>
      <c r="Q26" s="45"/>
      <c r="R26" s="390"/>
      <c r="S26" s="45"/>
      <c r="T26" s="390"/>
      <c r="U26" s="42">
        <f t="shared" si="0"/>
        <v>0</v>
      </c>
      <c r="V26" s="43"/>
      <c r="W26" s="575">
        <v>24</v>
      </c>
    </row>
    <row r="27" spans="1:23" ht="15" x14ac:dyDescent="0.25">
      <c r="A27" s="62">
        <v>25</v>
      </c>
      <c r="B27" s="475" t="s">
        <v>602</v>
      </c>
      <c r="C27" s="135" t="s">
        <v>70</v>
      </c>
      <c r="D27" s="154">
        <f t="shared" si="1"/>
        <v>10</v>
      </c>
      <c r="E27" s="106"/>
      <c r="F27" s="109"/>
      <c r="G27" s="110"/>
      <c r="H27" s="545"/>
      <c r="I27" s="183"/>
      <c r="J27" s="549"/>
      <c r="K27" s="604" t="s">
        <v>602</v>
      </c>
      <c r="L27" s="608"/>
      <c r="M27" s="610"/>
      <c r="N27" s="610"/>
      <c r="O27" s="45"/>
      <c r="P27" s="45"/>
      <c r="Q27" s="45"/>
      <c r="R27" s="390"/>
      <c r="S27" s="45"/>
      <c r="T27" s="390"/>
      <c r="U27" s="42">
        <f t="shared" si="0"/>
        <v>0</v>
      </c>
      <c r="V27" s="43"/>
      <c r="W27" s="575">
        <v>25</v>
      </c>
    </row>
    <row r="28" spans="1:23" ht="15" x14ac:dyDescent="0.25">
      <c r="A28" s="62">
        <v>26</v>
      </c>
      <c r="B28" s="475" t="s">
        <v>366</v>
      </c>
      <c r="C28" s="135" t="s">
        <v>603</v>
      </c>
      <c r="D28" s="154">
        <f t="shared" si="1"/>
        <v>10</v>
      </c>
      <c r="E28" s="106"/>
      <c r="F28" s="109"/>
      <c r="G28" s="110"/>
      <c r="H28" s="545"/>
      <c r="I28" s="183"/>
      <c r="J28" s="549"/>
      <c r="K28" s="604" t="s">
        <v>366</v>
      </c>
      <c r="L28" s="608"/>
      <c r="M28" s="610"/>
      <c r="N28" s="610"/>
      <c r="O28" s="45"/>
      <c r="P28" s="45"/>
      <c r="Q28" s="45"/>
      <c r="R28" s="390"/>
      <c r="S28" s="45"/>
      <c r="T28" s="390"/>
      <c r="U28" s="42">
        <f t="shared" si="0"/>
        <v>0</v>
      </c>
      <c r="V28" s="43"/>
      <c r="W28" s="575">
        <v>26</v>
      </c>
    </row>
    <row r="29" spans="1:23" ht="15" x14ac:dyDescent="0.25">
      <c r="A29" s="62">
        <v>27</v>
      </c>
      <c r="B29" s="475" t="s">
        <v>604</v>
      </c>
      <c r="C29" s="135" t="s">
        <v>605</v>
      </c>
      <c r="D29" s="154">
        <f t="shared" si="1"/>
        <v>15</v>
      </c>
      <c r="E29" s="106"/>
      <c r="F29" s="109"/>
      <c r="G29" s="110"/>
      <c r="H29" s="545"/>
      <c r="I29" s="183"/>
      <c r="J29" s="549"/>
      <c r="K29" s="604" t="s">
        <v>604</v>
      </c>
      <c r="L29" s="608"/>
      <c r="M29" s="610"/>
      <c r="N29" s="610">
        <v>3</v>
      </c>
      <c r="O29" s="45">
        <v>2</v>
      </c>
      <c r="P29" s="45"/>
      <c r="Q29" s="45"/>
      <c r="R29" s="390"/>
      <c r="S29" s="45"/>
      <c r="T29" s="390"/>
      <c r="U29" s="42">
        <f t="shared" si="0"/>
        <v>5</v>
      </c>
      <c r="V29" s="43"/>
      <c r="W29" s="575">
        <v>27</v>
      </c>
    </row>
    <row r="30" spans="1:23" ht="15" x14ac:dyDescent="0.25">
      <c r="A30" s="62">
        <v>28</v>
      </c>
      <c r="B30" s="475" t="s">
        <v>606</v>
      </c>
      <c r="C30" s="135" t="s">
        <v>368</v>
      </c>
      <c r="D30" s="154">
        <f t="shared" si="1"/>
        <v>12</v>
      </c>
      <c r="E30" s="106"/>
      <c r="F30" s="109"/>
      <c r="G30" s="110"/>
      <c r="H30" s="545"/>
      <c r="I30" s="183"/>
      <c r="J30" s="549"/>
      <c r="K30" s="604" t="s">
        <v>606</v>
      </c>
      <c r="L30" s="608"/>
      <c r="M30" s="610"/>
      <c r="N30" s="635">
        <v>1</v>
      </c>
      <c r="O30" s="597">
        <v>1</v>
      </c>
      <c r="P30" s="45"/>
      <c r="Q30" s="45"/>
      <c r="R30" s="390"/>
      <c r="S30" s="45"/>
      <c r="T30" s="390"/>
      <c r="U30" s="42">
        <f t="shared" si="0"/>
        <v>2</v>
      </c>
      <c r="V30" s="43"/>
      <c r="W30" s="575">
        <v>28</v>
      </c>
    </row>
    <row r="31" spans="1:23" ht="15" x14ac:dyDescent="0.25">
      <c r="A31" s="62">
        <v>29</v>
      </c>
      <c r="B31" s="475" t="s">
        <v>607</v>
      </c>
      <c r="C31" s="135" t="s">
        <v>340</v>
      </c>
      <c r="D31" s="154">
        <f t="shared" si="1"/>
        <v>14</v>
      </c>
      <c r="E31" s="106"/>
      <c r="F31" s="109"/>
      <c r="G31" s="110"/>
      <c r="H31" s="545"/>
      <c r="I31" s="183"/>
      <c r="J31" s="549"/>
      <c r="K31" s="604" t="s">
        <v>607</v>
      </c>
      <c r="L31" s="608"/>
      <c r="M31" s="610"/>
      <c r="N31" s="610">
        <v>2</v>
      </c>
      <c r="O31" s="45">
        <v>2</v>
      </c>
      <c r="P31" s="45"/>
      <c r="Q31" s="45"/>
      <c r="R31" s="390"/>
      <c r="S31" s="45"/>
      <c r="T31" s="390"/>
      <c r="U31" s="42">
        <f t="shared" si="0"/>
        <v>4</v>
      </c>
      <c r="V31" s="43"/>
      <c r="W31" s="575">
        <v>29</v>
      </c>
    </row>
    <row r="32" spans="1:23" ht="15" x14ac:dyDescent="0.25">
      <c r="A32" s="62">
        <v>30</v>
      </c>
      <c r="B32" s="475" t="s">
        <v>608</v>
      </c>
      <c r="C32" s="135" t="s">
        <v>605</v>
      </c>
      <c r="D32" s="154">
        <f t="shared" si="1"/>
        <v>15</v>
      </c>
      <c r="E32" s="106"/>
      <c r="F32" s="109"/>
      <c r="G32" s="110"/>
      <c r="H32" s="545"/>
      <c r="I32" s="183"/>
      <c r="J32" s="549"/>
      <c r="K32" s="604" t="s">
        <v>608</v>
      </c>
      <c r="L32" s="608"/>
      <c r="M32" s="610"/>
      <c r="N32" s="610">
        <v>3</v>
      </c>
      <c r="O32" s="45">
        <v>2</v>
      </c>
      <c r="P32" s="45"/>
      <c r="Q32" s="45"/>
      <c r="R32" s="390"/>
      <c r="S32" s="45"/>
      <c r="T32" s="390"/>
      <c r="U32" s="42">
        <f t="shared" si="0"/>
        <v>5</v>
      </c>
      <c r="V32" s="43"/>
      <c r="W32" s="575">
        <v>30</v>
      </c>
    </row>
    <row r="33" spans="1:23" ht="15" x14ac:dyDescent="0.25">
      <c r="A33" s="62">
        <v>31</v>
      </c>
      <c r="B33" s="475" t="s">
        <v>609</v>
      </c>
      <c r="C33" s="135" t="s">
        <v>610</v>
      </c>
      <c r="D33" s="154">
        <f t="shared" si="1"/>
        <v>10</v>
      </c>
      <c r="E33" s="106"/>
      <c r="F33" s="109"/>
      <c r="G33" s="110"/>
      <c r="H33" s="545"/>
      <c r="I33" s="183"/>
      <c r="J33" s="549"/>
      <c r="K33" s="604" t="s">
        <v>609</v>
      </c>
      <c r="L33" s="608"/>
      <c r="M33" s="610"/>
      <c r="N33" s="610"/>
      <c r="O33" s="45"/>
      <c r="P33" s="45"/>
      <c r="Q33" s="45"/>
      <c r="R33" s="390"/>
      <c r="S33" s="45"/>
      <c r="T33" s="390"/>
      <c r="U33" s="42">
        <f t="shared" si="0"/>
        <v>0</v>
      </c>
      <c r="V33" s="43"/>
      <c r="W33" s="575">
        <v>31</v>
      </c>
    </row>
    <row r="34" spans="1:23" ht="15" x14ac:dyDescent="0.25">
      <c r="A34" s="62">
        <v>32</v>
      </c>
      <c r="B34" s="475" t="s">
        <v>437</v>
      </c>
      <c r="C34" s="135" t="s">
        <v>611</v>
      </c>
      <c r="D34" s="154">
        <f t="shared" si="1"/>
        <v>15</v>
      </c>
      <c r="E34" s="106"/>
      <c r="F34" s="109"/>
      <c r="G34" s="110"/>
      <c r="H34" s="545"/>
      <c r="I34" s="183"/>
      <c r="J34" s="549"/>
      <c r="K34" s="604" t="s">
        <v>437</v>
      </c>
      <c r="L34" s="608"/>
      <c r="M34" s="610"/>
      <c r="N34" s="610">
        <v>3</v>
      </c>
      <c r="O34" s="45">
        <v>2</v>
      </c>
      <c r="P34" s="45"/>
      <c r="Q34" s="45"/>
      <c r="R34" s="390"/>
      <c r="S34" s="45"/>
      <c r="T34" s="390"/>
      <c r="U34" s="42">
        <f t="shared" si="0"/>
        <v>5</v>
      </c>
      <c r="V34" s="43"/>
      <c r="W34" s="575">
        <v>32</v>
      </c>
    </row>
    <row r="35" spans="1:23" ht="15" x14ac:dyDescent="0.25">
      <c r="A35" s="62">
        <v>33</v>
      </c>
      <c r="B35" s="475" t="s">
        <v>612</v>
      </c>
      <c r="C35" s="540" t="s">
        <v>613</v>
      </c>
      <c r="D35" s="154">
        <f t="shared" si="1"/>
        <v>10</v>
      </c>
      <c r="E35" s="106"/>
      <c r="F35" s="111"/>
      <c r="G35" s="112"/>
      <c r="H35" s="546"/>
      <c r="I35" s="183"/>
      <c r="J35" s="549"/>
      <c r="K35" s="604" t="s">
        <v>612</v>
      </c>
      <c r="L35" s="611"/>
      <c r="M35" s="612"/>
      <c r="N35" s="612"/>
      <c r="O35" s="58">
        <v>2</v>
      </c>
      <c r="P35" s="58"/>
      <c r="Q35" s="58"/>
      <c r="R35" s="393"/>
      <c r="S35" s="58"/>
      <c r="T35" s="393"/>
      <c r="U35" s="42"/>
      <c r="V35" s="601"/>
      <c r="W35" s="575">
        <v>33</v>
      </c>
    </row>
    <row r="36" spans="1:23" ht="15.75" thickBot="1" x14ac:dyDescent="0.3">
      <c r="A36" s="541">
        <v>34</v>
      </c>
      <c r="B36" s="542" t="s">
        <v>615</v>
      </c>
      <c r="C36" s="148" t="s">
        <v>614</v>
      </c>
      <c r="D36" s="602">
        <f t="shared" si="1"/>
        <v>10</v>
      </c>
      <c r="E36" s="426"/>
      <c r="F36" s="111"/>
      <c r="G36" s="112"/>
      <c r="H36" s="547"/>
      <c r="I36" s="543"/>
      <c r="J36" s="149"/>
      <c r="K36" s="605" t="s">
        <v>615</v>
      </c>
      <c r="L36" s="611"/>
      <c r="M36" s="612"/>
      <c r="N36" s="669"/>
      <c r="O36" s="58"/>
      <c r="P36" s="395"/>
      <c r="Q36" s="58"/>
      <c r="R36" s="393"/>
      <c r="S36" s="58"/>
      <c r="T36" s="393"/>
      <c r="U36" s="428">
        <f t="shared" si="0"/>
        <v>0</v>
      </c>
      <c r="V36" s="601"/>
      <c r="W36" s="575">
        <v>34</v>
      </c>
    </row>
    <row r="37" spans="1:23" ht="16.5" thickBot="1" x14ac:dyDescent="0.35">
      <c r="A37" s="18"/>
      <c r="B37" s="26"/>
      <c r="C37" s="56"/>
      <c r="D37" s="603">
        <f t="shared" si="1"/>
        <v>10</v>
      </c>
      <c r="E37" s="113">
        <f t="shared" ref="E37:I37" si="2">AVERAGE(E3:E36)</f>
        <v>0</v>
      </c>
      <c r="F37" s="114">
        <f t="shared" si="2"/>
        <v>0</v>
      </c>
      <c r="G37" s="114">
        <f t="shared" si="2"/>
        <v>0</v>
      </c>
      <c r="H37" s="548">
        <f t="shared" si="2"/>
        <v>0</v>
      </c>
      <c r="I37" s="184">
        <f t="shared" si="2"/>
        <v>1.6666666666666667</v>
      </c>
      <c r="J37" s="141">
        <v>12.44</v>
      </c>
      <c r="K37" s="491"/>
      <c r="L37" s="715"/>
      <c r="M37" s="715"/>
      <c r="N37" s="715"/>
      <c r="O37" s="715"/>
      <c r="P37" s="715"/>
      <c r="Q37" s="715"/>
      <c r="R37" s="715"/>
      <c r="S37" s="715"/>
      <c r="T37" s="716"/>
      <c r="U37" s="57"/>
      <c r="V37" s="48"/>
    </row>
  </sheetData>
  <mergeCells count="3">
    <mergeCell ref="B1:H1"/>
    <mergeCell ref="L1:T1"/>
    <mergeCell ref="L37:T37"/>
  </mergeCells>
  <hyperlinks>
    <hyperlink ref="L1" r:id="rId1" display="https://meet.google.com/fix-eauc-uaf" xr:uid="{78773958-51DB-497F-9707-1DB9ACB97032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10BCD-E768-4C1E-8EA0-B6EEA672B883}">
  <sheetPr>
    <pageSetUpPr fitToPage="1"/>
  </sheetPr>
  <dimension ref="A1:U38"/>
  <sheetViews>
    <sheetView zoomScale="73" zoomScaleNormal="73" workbookViewId="0">
      <selection activeCell="X18" sqref="X18"/>
    </sheetView>
  </sheetViews>
  <sheetFormatPr baseColWidth="10" defaultRowHeight="12.75" x14ac:dyDescent="0.2"/>
  <cols>
    <col min="1" max="1" width="4.42578125" bestFit="1" customWidth="1"/>
    <col min="2" max="2" width="17.85546875" bestFit="1" customWidth="1"/>
    <col min="3" max="3" width="14.85546875" bestFit="1" customWidth="1"/>
    <col min="4" max="4" width="6.140625" customWidth="1"/>
    <col min="5" max="5" width="8.140625" style="9" bestFit="1" customWidth="1"/>
    <col min="6" max="7" width="7.28515625" bestFit="1" customWidth="1"/>
    <col min="8" max="8" width="7.28515625" style="124" customWidth="1"/>
    <col min="9" max="9" width="9.140625" customWidth="1"/>
    <col min="10" max="10" width="17.5703125" style="82" bestFit="1" customWidth="1"/>
    <col min="11" max="11" width="2.85546875" bestFit="1" customWidth="1"/>
    <col min="12" max="12" width="3.28515625" style="9" bestFit="1" customWidth="1"/>
    <col min="13" max="19" width="2.85546875" bestFit="1" customWidth="1"/>
    <col min="20" max="20" width="3.140625" bestFit="1" customWidth="1"/>
    <col min="21" max="21" width="8.42578125" bestFit="1" customWidth="1"/>
    <col min="247" max="247" width="3" bestFit="1" customWidth="1"/>
    <col min="250" max="250" width="11.85546875" bestFit="1" customWidth="1"/>
    <col min="251" max="251" width="5.140625" bestFit="1" customWidth="1"/>
    <col min="252" max="253" width="6.5703125" bestFit="1" customWidth="1"/>
    <col min="254" max="254" width="6.85546875" bestFit="1" customWidth="1"/>
    <col min="503" max="503" width="3" bestFit="1" customWidth="1"/>
    <col min="506" max="506" width="11.85546875" bestFit="1" customWidth="1"/>
    <col min="507" max="507" width="5.140625" bestFit="1" customWidth="1"/>
    <col min="508" max="509" width="6.5703125" bestFit="1" customWidth="1"/>
    <col min="510" max="510" width="6.85546875" bestFit="1" customWidth="1"/>
    <col min="759" max="759" width="3" bestFit="1" customWidth="1"/>
    <col min="762" max="762" width="11.85546875" bestFit="1" customWidth="1"/>
    <col min="763" max="763" width="5.140625" bestFit="1" customWidth="1"/>
    <col min="764" max="765" width="6.5703125" bestFit="1" customWidth="1"/>
    <col min="766" max="766" width="6.85546875" bestFit="1" customWidth="1"/>
    <col min="1015" max="1015" width="3" bestFit="1" customWidth="1"/>
    <col min="1018" max="1018" width="11.85546875" bestFit="1" customWidth="1"/>
    <col min="1019" max="1019" width="5.140625" bestFit="1" customWidth="1"/>
    <col min="1020" max="1021" width="6.5703125" bestFit="1" customWidth="1"/>
    <col min="1022" max="1022" width="6.85546875" bestFit="1" customWidth="1"/>
    <col min="1271" max="1271" width="3" bestFit="1" customWidth="1"/>
    <col min="1274" max="1274" width="11.85546875" bestFit="1" customWidth="1"/>
    <col min="1275" max="1275" width="5.140625" bestFit="1" customWidth="1"/>
    <col min="1276" max="1277" width="6.5703125" bestFit="1" customWidth="1"/>
    <col min="1278" max="1278" width="6.85546875" bestFit="1" customWidth="1"/>
    <col min="1527" max="1527" width="3" bestFit="1" customWidth="1"/>
    <col min="1530" max="1530" width="11.85546875" bestFit="1" customWidth="1"/>
    <col min="1531" max="1531" width="5.140625" bestFit="1" customWidth="1"/>
    <col min="1532" max="1533" width="6.5703125" bestFit="1" customWidth="1"/>
    <col min="1534" max="1534" width="6.85546875" bestFit="1" customWidth="1"/>
    <col min="1783" max="1783" width="3" bestFit="1" customWidth="1"/>
    <col min="1786" max="1786" width="11.85546875" bestFit="1" customWidth="1"/>
    <col min="1787" max="1787" width="5.140625" bestFit="1" customWidth="1"/>
    <col min="1788" max="1789" width="6.5703125" bestFit="1" customWidth="1"/>
    <col min="1790" max="1790" width="6.85546875" bestFit="1" customWidth="1"/>
    <col min="2039" max="2039" width="3" bestFit="1" customWidth="1"/>
    <col min="2042" max="2042" width="11.85546875" bestFit="1" customWidth="1"/>
    <col min="2043" max="2043" width="5.140625" bestFit="1" customWidth="1"/>
    <col min="2044" max="2045" width="6.5703125" bestFit="1" customWidth="1"/>
    <col min="2046" max="2046" width="6.85546875" bestFit="1" customWidth="1"/>
    <col min="2295" max="2295" width="3" bestFit="1" customWidth="1"/>
    <col min="2298" max="2298" width="11.85546875" bestFit="1" customWidth="1"/>
    <col min="2299" max="2299" width="5.140625" bestFit="1" customWidth="1"/>
    <col min="2300" max="2301" width="6.5703125" bestFit="1" customWidth="1"/>
    <col min="2302" max="2302" width="6.85546875" bestFit="1" customWidth="1"/>
    <col min="2551" max="2551" width="3" bestFit="1" customWidth="1"/>
    <col min="2554" max="2554" width="11.85546875" bestFit="1" customWidth="1"/>
    <col min="2555" max="2555" width="5.140625" bestFit="1" customWidth="1"/>
    <col min="2556" max="2557" width="6.5703125" bestFit="1" customWidth="1"/>
    <col min="2558" max="2558" width="6.85546875" bestFit="1" customWidth="1"/>
    <col min="2807" max="2807" width="3" bestFit="1" customWidth="1"/>
    <col min="2810" max="2810" width="11.85546875" bestFit="1" customWidth="1"/>
    <col min="2811" max="2811" width="5.140625" bestFit="1" customWidth="1"/>
    <col min="2812" max="2813" width="6.5703125" bestFit="1" customWidth="1"/>
    <col min="2814" max="2814" width="6.85546875" bestFit="1" customWidth="1"/>
    <col min="3063" max="3063" width="3" bestFit="1" customWidth="1"/>
    <col min="3066" max="3066" width="11.85546875" bestFit="1" customWidth="1"/>
    <col min="3067" max="3067" width="5.140625" bestFit="1" customWidth="1"/>
    <col min="3068" max="3069" width="6.5703125" bestFit="1" customWidth="1"/>
    <col min="3070" max="3070" width="6.85546875" bestFit="1" customWidth="1"/>
    <col min="3319" max="3319" width="3" bestFit="1" customWidth="1"/>
    <col min="3322" max="3322" width="11.85546875" bestFit="1" customWidth="1"/>
    <col min="3323" max="3323" width="5.140625" bestFit="1" customWidth="1"/>
    <col min="3324" max="3325" width="6.5703125" bestFit="1" customWidth="1"/>
    <col min="3326" max="3326" width="6.85546875" bestFit="1" customWidth="1"/>
    <col min="3575" max="3575" width="3" bestFit="1" customWidth="1"/>
    <col min="3578" max="3578" width="11.85546875" bestFit="1" customWidth="1"/>
    <col min="3579" max="3579" width="5.140625" bestFit="1" customWidth="1"/>
    <col min="3580" max="3581" width="6.5703125" bestFit="1" customWidth="1"/>
    <col min="3582" max="3582" width="6.85546875" bestFit="1" customWidth="1"/>
    <col min="3831" max="3831" width="3" bestFit="1" customWidth="1"/>
    <col min="3834" max="3834" width="11.85546875" bestFit="1" customWidth="1"/>
    <col min="3835" max="3835" width="5.140625" bestFit="1" customWidth="1"/>
    <col min="3836" max="3837" width="6.5703125" bestFit="1" customWidth="1"/>
    <col min="3838" max="3838" width="6.85546875" bestFit="1" customWidth="1"/>
    <col min="4087" max="4087" width="3" bestFit="1" customWidth="1"/>
    <col min="4090" max="4090" width="11.85546875" bestFit="1" customWidth="1"/>
    <col min="4091" max="4091" width="5.140625" bestFit="1" customWidth="1"/>
    <col min="4092" max="4093" width="6.5703125" bestFit="1" customWidth="1"/>
    <col min="4094" max="4094" width="6.85546875" bestFit="1" customWidth="1"/>
    <col min="4343" max="4343" width="3" bestFit="1" customWidth="1"/>
    <col min="4346" max="4346" width="11.85546875" bestFit="1" customWidth="1"/>
    <col min="4347" max="4347" width="5.140625" bestFit="1" customWidth="1"/>
    <col min="4348" max="4349" width="6.5703125" bestFit="1" customWidth="1"/>
    <col min="4350" max="4350" width="6.85546875" bestFit="1" customWidth="1"/>
    <col min="4599" max="4599" width="3" bestFit="1" customWidth="1"/>
    <col min="4602" max="4602" width="11.85546875" bestFit="1" customWidth="1"/>
    <col min="4603" max="4603" width="5.140625" bestFit="1" customWidth="1"/>
    <col min="4604" max="4605" width="6.5703125" bestFit="1" customWidth="1"/>
    <col min="4606" max="4606" width="6.85546875" bestFit="1" customWidth="1"/>
    <col min="4855" max="4855" width="3" bestFit="1" customWidth="1"/>
    <col min="4858" max="4858" width="11.85546875" bestFit="1" customWidth="1"/>
    <col min="4859" max="4859" width="5.140625" bestFit="1" customWidth="1"/>
    <col min="4860" max="4861" width="6.5703125" bestFit="1" customWidth="1"/>
    <col min="4862" max="4862" width="6.85546875" bestFit="1" customWidth="1"/>
    <col min="5111" max="5111" width="3" bestFit="1" customWidth="1"/>
    <col min="5114" max="5114" width="11.85546875" bestFit="1" customWidth="1"/>
    <col min="5115" max="5115" width="5.140625" bestFit="1" customWidth="1"/>
    <col min="5116" max="5117" width="6.5703125" bestFit="1" customWidth="1"/>
    <col min="5118" max="5118" width="6.85546875" bestFit="1" customWidth="1"/>
    <col min="5367" max="5367" width="3" bestFit="1" customWidth="1"/>
    <col min="5370" max="5370" width="11.85546875" bestFit="1" customWidth="1"/>
    <col min="5371" max="5371" width="5.140625" bestFit="1" customWidth="1"/>
    <col min="5372" max="5373" width="6.5703125" bestFit="1" customWidth="1"/>
    <col min="5374" max="5374" width="6.85546875" bestFit="1" customWidth="1"/>
    <col min="5623" max="5623" width="3" bestFit="1" customWidth="1"/>
    <col min="5626" max="5626" width="11.85546875" bestFit="1" customWidth="1"/>
    <col min="5627" max="5627" width="5.140625" bestFit="1" customWidth="1"/>
    <col min="5628" max="5629" width="6.5703125" bestFit="1" customWidth="1"/>
    <col min="5630" max="5630" width="6.85546875" bestFit="1" customWidth="1"/>
    <col min="5879" max="5879" width="3" bestFit="1" customWidth="1"/>
    <col min="5882" max="5882" width="11.85546875" bestFit="1" customWidth="1"/>
    <col min="5883" max="5883" width="5.140625" bestFit="1" customWidth="1"/>
    <col min="5884" max="5885" width="6.5703125" bestFit="1" customWidth="1"/>
    <col min="5886" max="5886" width="6.85546875" bestFit="1" customWidth="1"/>
    <col min="6135" max="6135" width="3" bestFit="1" customWidth="1"/>
    <col min="6138" max="6138" width="11.85546875" bestFit="1" customWidth="1"/>
    <col min="6139" max="6139" width="5.140625" bestFit="1" customWidth="1"/>
    <col min="6140" max="6141" width="6.5703125" bestFit="1" customWidth="1"/>
    <col min="6142" max="6142" width="6.85546875" bestFit="1" customWidth="1"/>
    <col min="6391" max="6391" width="3" bestFit="1" customWidth="1"/>
    <col min="6394" max="6394" width="11.85546875" bestFit="1" customWidth="1"/>
    <col min="6395" max="6395" width="5.140625" bestFit="1" customWidth="1"/>
    <col min="6396" max="6397" width="6.5703125" bestFit="1" customWidth="1"/>
    <col min="6398" max="6398" width="6.85546875" bestFit="1" customWidth="1"/>
    <col min="6647" max="6647" width="3" bestFit="1" customWidth="1"/>
    <col min="6650" max="6650" width="11.85546875" bestFit="1" customWidth="1"/>
    <col min="6651" max="6651" width="5.140625" bestFit="1" customWidth="1"/>
    <col min="6652" max="6653" width="6.5703125" bestFit="1" customWidth="1"/>
    <col min="6654" max="6654" width="6.85546875" bestFit="1" customWidth="1"/>
    <col min="6903" max="6903" width="3" bestFit="1" customWidth="1"/>
    <col min="6906" max="6906" width="11.85546875" bestFit="1" customWidth="1"/>
    <col min="6907" max="6907" width="5.140625" bestFit="1" customWidth="1"/>
    <col min="6908" max="6909" width="6.5703125" bestFit="1" customWidth="1"/>
    <col min="6910" max="6910" width="6.85546875" bestFit="1" customWidth="1"/>
    <col min="7159" max="7159" width="3" bestFit="1" customWidth="1"/>
    <col min="7162" max="7162" width="11.85546875" bestFit="1" customWidth="1"/>
    <col min="7163" max="7163" width="5.140625" bestFit="1" customWidth="1"/>
    <col min="7164" max="7165" width="6.5703125" bestFit="1" customWidth="1"/>
    <col min="7166" max="7166" width="6.85546875" bestFit="1" customWidth="1"/>
    <col min="7415" max="7415" width="3" bestFit="1" customWidth="1"/>
    <col min="7418" max="7418" width="11.85546875" bestFit="1" customWidth="1"/>
    <col min="7419" max="7419" width="5.140625" bestFit="1" customWidth="1"/>
    <col min="7420" max="7421" width="6.5703125" bestFit="1" customWidth="1"/>
    <col min="7422" max="7422" width="6.85546875" bestFit="1" customWidth="1"/>
    <col min="7671" max="7671" width="3" bestFit="1" customWidth="1"/>
    <col min="7674" max="7674" width="11.85546875" bestFit="1" customWidth="1"/>
    <col min="7675" max="7675" width="5.140625" bestFit="1" customWidth="1"/>
    <col min="7676" max="7677" width="6.5703125" bestFit="1" customWidth="1"/>
    <col min="7678" max="7678" width="6.85546875" bestFit="1" customWidth="1"/>
    <col min="7927" max="7927" width="3" bestFit="1" customWidth="1"/>
    <col min="7930" max="7930" width="11.85546875" bestFit="1" customWidth="1"/>
    <col min="7931" max="7931" width="5.140625" bestFit="1" customWidth="1"/>
    <col min="7932" max="7933" width="6.5703125" bestFit="1" customWidth="1"/>
    <col min="7934" max="7934" width="6.85546875" bestFit="1" customWidth="1"/>
    <col min="8183" max="8183" width="3" bestFit="1" customWidth="1"/>
    <col min="8186" max="8186" width="11.85546875" bestFit="1" customWidth="1"/>
    <col min="8187" max="8187" width="5.140625" bestFit="1" customWidth="1"/>
    <col min="8188" max="8189" width="6.5703125" bestFit="1" customWidth="1"/>
    <col min="8190" max="8190" width="6.85546875" bestFit="1" customWidth="1"/>
    <col min="8439" max="8439" width="3" bestFit="1" customWidth="1"/>
    <col min="8442" max="8442" width="11.85546875" bestFit="1" customWidth="1"/>
    <col min="8443" max="8443" width="5.140625" bestFit="1" customWidth="1"/>
    <col min="8444" max="8445" width="6.5703125" bestFit="1" customWidth="1"/>
    <col min="8446" max="8446" width="6.85546875" bestFit="1" customWidth="1"/>
    <col min="8695" max="8695" width="3" bestFit="1" customWidth="1"/>
    <col min="8698" max="8698" width="11.85546875" bestFit="1" customWidth="1"/>
    <col min="8699" max="8699" width="5.140625" bestFit="1" customWidth="1"/>
    <col min="8700" max="8701" width="6.5703125" bestFit="1" customWidth="1"/>
    <col min="8702" max="8702" width="6.85546875" bestFit="1" customWidth="1"/>
    <col min="8951" max="8951" width="3" bestFit="1" customWidth="1"/>
    <col min="8954" max="8954" width="11.85546875" bestFit="1" customWidth="1"/>
    <col min="8955" max="8955" width="5.140625" bestFit="1" customWidth="1"/>
    <col min="8956" max="8957" width="6.5703125" bestFit="1" customWidth="1"/>
    <col min="8958" max="8958" width="6.85546875" bestFit="1" customWidth="1"/>
    <col min="9207" max="9207" width="3" bestFit="1" customWidth="1"/>
    <col min="9210" max="9210" width="11.85546875" bestFit="1" customWidth="1"/>
    <col min="9211" max="9211" width="5.140625" bestFit="1" customWidth="1"/>
    <col min="9212" max="9213" width="6.5703125" bestFit="1" customWidth="1"/>
    <col min="9214" max="9214" width="6.85546875" bestFit="1" customWidth="1"/>
    <col min="9463" max="9463" width="3" bestFit="1" customWidth="1"/>
    <col min="9466" max="9466" width="11.85546875" bestFit="1" customWidth="1"/>
    <col min="9467" max="9467" width="5.140625" bestFit="1" customWidth="1"/>
    <col min="9468" max="9469" width="6.5703125" bestFit="1" customWidth="1"/>
    <col min="9470" max="9470" width="6.85546875" bestFit="1" customWidth="1"/>
    <col min="9719" max="9719" width="3" bestFit="1" customWidth="1"/>
    <col min="9722" max="9722" width="11.85546875" bestFit="1" customWidth="1"/>
    <col min="9723" max="9723" width="5.140625" bestFit="1" customWidth="1"/>
    <col min="9724" max="9725" width="6.5703125" bestFit="1" customWidth="1"/>
    <col min="9726" max="9726" width="6.85546875" bestFit="1" customWidth="1"/>
    <col min="9975" max="9975" width="3" bestFit="1" customWidth="1"/>
    <col min="9978" max="9978" width="11.85546875" bestFit="1" customWidth="1"/>
    <col min="9979" max="9979" width="5.140625" bestFit="1" customWidth="1"/>
    <col min="9980" max="9981" width="6.5703125" bestFit="1" customWidth="1"/>
    <col min="9982" max="9982" width="6.85546875" bestFit="1" customWidth="1"/>
    <col min="10231" max="10231" width="3" bestFit="1" customWidth="1"/>
    <col min="10234" max="10234" width="11.85546875" bestFit="1" customWidth="1"/>
    <col min="10235" max="10235" width="5.140625" bestFit="1" customWidth="1"/>
    <col min="10236" max="10237" width="6.5703125" bestFit="1" customWidth="1"/>
    <col min="10238" max="10238" width="6.85546875" bestFit="1" customWidth="1"/>
    <col min="10487" max="10487" width="3" bestFit="1" customWidth="1"/>
    <col min="10490" max="10490" width="11.85546875" bestFit="1" customWidth="1"/>
    <col min="10491" max="10491" width="5.140625" bestFit="1" customWidth="1"/>
    <col min="10492" max="10493" width="6.5703125" bestFit="1" customWidth="1"/>
    <col min="10494" max="10494" width="6.85546875" bestFit="1" customWidth="1"/>
    <col min="10743" max="10743" width="3" bestFit="1" customWidth="1"/>
    <col min="10746" max="10746" width="11.85546875" bestFit="1" customWidth="1"/>
    <col min="10747" max="10747" width="5.140625" bestFit="1" customWidth="1"/>
    <col min="10748" max="10749" width="6.5703125" bestFit="1" customWidth="1"/>
    <col min="10750" max="10750" width="6.85546875" bestFit="1" customWidth="1"/>
    <col min="10999" max="10999" width="3" bestFit="1" customWidth="1"/>
    <col min="11002" max="11002" width="11.85546875" bestFit="1" customWidth="1"/>
    <col min="11003" max="11003" width="5.140625" bestFit="1" customWidth="1"/>
    <col min="11004" max="11005" width="6.5703125" bestFit="1" customWidth="1"/>
    <col min="11006" max="11006" width="6.85546875" bestFit="1" customWidth="1"/>
    <col min="11255" max="11255" width="3" bestFit="1" customWidth="1"/>
    <col min="11258" max="11258" width="11.85546875" bestFit="1" customWidth="1"/>
    <col min="11259" max="11259" width="5.140625" bestFit="1" customWidth="1"/>
    <col min="11260" max="11261" width="6.5703125" bestFit="1" customWidth="1"/>
    <col min="11262" max="11262" width="6.85546875" bestFit="1" customWidth="1"/>
    <col min="11511" max="11511" width="3" bestFit="1" customWidth="1"/>
    <col min="11514" max="11514" width="11.85546875" bestFit="1" customWidth="1"/>
    <col min="11515" max="11515" width="5.140625" bestFit="1" customWidth="1"/>
    <col min="11516" max="11517" width="6.5703125" bestFit="1" customWidth="1"/>
    <col min="11518" max="11518" width="6.85546875" bestFit="1" customWidth="1"/>
    <col min="11767" max="11767" width="3" bestFit="1" customWidth="1"/>
    <col min="11770" max="11770" width="11.85546875" bestFit="1" customWidth="1"/>
    <col min="11771" max="11771" width="5.140625" bestFit="1" customWidth="1"/>
    <col min="11772" max="11773" width="6.5703125" bestFit="1" customWidth="1"/>
    <col min="11774" max="11774" width="6.85546875" bestFit="1" customWidth="1"/>
    <col min="12023" max="12023" width="3" bestFit="1" customWidth="1"/>
    <col min="12026" max="12026" width="11.85546875" bestFit="1" customWidth="1"/>
    <col min="12027" max="12027" width="5.140625" bestFit="1" customWidth="1"/>
    <col min="12028" max="12029" width="6.5703125" bestFit="1" customWidth="1"/>
    <col min="12030" max="12030" width="6.85546875" bestFit="1" customWidth="1"/>
    <col min="12279" max="12279" width="3" bestFit="1" customWidth="1"/>
    <col min="12282" max="12282" width="11.85546875" bestFit="1" customWidth="1"/>
    <col min="12283" max="12283" width="5.140625" bestFit="1" customWidth="1"/>
    <col min="12284" max="12285" width="6.5703125" bestFit="1" customWidth="1"/>
    <col min="12286" max="12286" width="6.85546875" bestFit="1" customWidth="1"/>
    <col min="12535" max="12535" width="3" bestFit="1" customWidth="1"/>
    <col min="12538" max="12538" width="11.85546875" bestFit="1" customWidth="1"/>
    <col min="12539" max="12539" width="5.140625" bestFit="1" customWidth="1"/>
    <col min="12540" max="12541" width="6.5703125" bestFit="1" customWidth="1"/>
    <col min="12542" max="12542" width="6.85546875" bestFit="1" customWidth="1"/>
    <col min="12791" max="12791" width="3" bestFit="1" customWidth="1"/>
    <col min="12794" max="12794" width="11.85546875" bestFit="1" customWidth="1"/>
    <col min="12795" max="12795" width="5.140625" bestFit="1" customWidth="1"/>
    <col min="12796" max="12797" width="6.5703125" bestFit="1" customWidth="1"/>
    <col min="12798" max="12798" width="6.85546875" bestFit="1" customWidth="1"/>
    <col min="13047" max="13047" width="3" bestFit="1" customWidth="1"/>
    <col min="13050" max="13050" width="11.85546875" bestFit="1" customWidth="1"/>
    <col min="13051" max="13051" width="5.140625" bestFit="1" customWidth="1"/>
    <col min="13052" max="13053" width="6.5703125" bestFit="1" customWidth="1"/>
    <col min="13054" max="13054" width="6.85546875" bestFit="1" customWidth="1"/>
    <col min="13303" max="13303" width="3" bestFit="1" customWidth="1"/>
    <col min="13306" max="13306" width="11.85546875" bestFit="1" customWidth="1"/>
    <col min="13307" max="13307" width="5.140625" bestFit="1" customWidth="1"/>
    <col min="13308" max="13309" width="6.5703125" bestFit="1" customWidth="1"/>
    <col min="13310" max="13310" width="6.85546875" bestFit="1" customWidth="1"/>
    <col min="13559" max="13559" width="3" bestFit="1" customWidth="1"/>
    <col min="13562" max="13562" width="11.85546875" bestFit="1" customWidth="1"/>
    <col min="13563" max="13563" width="5.140625" bestFit="1" customWidth="1"/>
    <col min="13564" max="13565" width="6.5703125" bestFit="1" customWidth="1"/>
    <col min="13566" max="13566" width="6.85546875" bestFit="1" customWidth="1"/>
    <col min="13815" max="13815" width="3" bestFit="1" customWidth="1"/>
    <col min="13818" max="13818" width="11.85546875" bestFit="1" customWidth="1"/>
    <col min="13819" max="13819" width="5.140625" bestFit="1" customWidth="1"/>
    <col min="13820" max="13821" width="6.5703125" bestFit="1" customWidth="1"/>
    <col min="13822" max="13822" width="6.85546875" bestFit="1" customWidth="1"/>
    <col min="14071" max="14071" width="3" bestFit="1" customWidth="1"/>
    <col min="14074" max="14074" width="11.85546875" bestFit="1" customWidth="1"/>
    <col min="14075" max="14075" width="5.140625" bestFit="1" customWidth="1"/>
    <col min="14076" max="14077" width="6.5703125" bestFit="1" customWidth="1"/>
    <col min="14078" max="14078" width="6.85546875" bestFit="1" customWidth="1"/>
    <col min="14327" max="14327" width="3" bestFit="1" customWidth="1"/>
    <col min="14330" max="14330" width="11.85546875" bestFit="1" customWidth="1"/>
    <col min="14331" max="14331" width="5.140625" bestFit="1" customWidth="1"/>
    <col min="14332" max="14333" width="6.5703125" bestFit="1" customWidth="1"/>
    <col min="14334" max="14334" width="6.85546875" bestFit="1" customWidth="1"/>
    <col min="14583" max="14583" width="3" bestFit="1" customWidth="1"/>
    <col min="14586" max="14586" width="11.85546875" bestFit="1" customWidth="1"/>
    <col min="14587" max="14587" width="5.140625" bestFit="1" customWidth="1"/>
    <col min="14588" max="14589" width="6.5703125" bestFit="1" customWidth="1"/>
    <col min="14590" max="14590" width="6.85546875" bestFit="1" customWidth="1"/>
    <col min="14839" max="14839" width="3" bestFit="1" customWidth="1"/>
    <col min="14842" max="14842" width="11.85546875" bestFit="1" customWidth="1"/>
    <col min="14843" max="14843" width="5.140625" bestFit="1" customWidth="1"/>
    <col min="14844" max="14845" width="6.5703125" bestFit="1" customWidth="1"/>
    <col min="14846" max="14846" width="6.85546875" bestFit="1" customWidth="1"/>
    <col min="15095" max="15095" width="3" bestFit="1" customWidth="1"/>
    <col min="15098" max="15098" width="11.85546875" bestFit="1" customWidth="1"/>
    <col min="15099" max="15099" width="5.140625" bestFit="1" customWidth="1"/>
    <col min="15100" max="15101" width="6.5703125" bestFit="1" customWidth="1"/>
    <col min="15102" max="15102" width="6.85546875" bestFit="1" customWidth="1"/>
    <col min="15351" max="15351" width="3" bestFit="1" customWidth="1"/>
    <col min="15354" max="15354" width="11.85546875" bestFit="1" customWidth="1"/>
    <col min="15355" max="15355" width="5.140625" bestFit="1" customWidth="1"/>
    <col min="15356" max="15357" width="6.5703125" bestFit="1" customWidth="1"/>
    <col min="15358" max="15358" width="6.85546875" bestFit="1" customWidth="1"/>
    <col min="15607" max="15607" width="3" bestFit="1" customWidth="1"/>
    <col min="15610" max="15610" width="11.85546875" bestFit="1" customWidth="1"/>
    <col min="15611" max="15611" width="5.140625" bestFit="1" customWidth="1"/>
    <col min="15612" max="15613" width="6.5703125" bestFit="1" customWidth="1"/>
    <col min="15614" max="15614" width="6.85546875" bestFit="1" customWidth="1"/>
    <col min="15863" max="15863" width="3" bestFit="1" customWidth="1"/>
    <col min="15866" max="15866" width="11.85546875" bestFit="1" customWidth="1"/>
    <col min="15867" max="15867" width="5.140625" bestFit="1" customWidth="1"/>
    <col min="15868" max="15869" width="6.5703125" bestFit="1" customWidth="1"/>
    <col min="15870" max="15870" width="6.85546875" bestFit="1" customWidth="1"/>
    <col min="16119" max="16119" width="3" bestFit="1" customWidth="1"/>
    <col min="16122" max="16122" width="11.85546875" bestFit="1" customWidth="1"/>
    <col min="16123" max="16123" width="5.140625" bestFit="1" customWidth="1"/>
    <col min="16124" max="16125" width="6.5703125" bestFit="1" customWidth="1"/>
    <col min="16126" max="16126" width="6.85546875" bestFit="1" customWidth="1"/>
  </cols>
  <sheetData>
    <row r="1" spans="1:21" ht="13.5" thickBot="1" x14ac:dyDescent="0.25">
      <c r="K1" s="20"/>
      <c r="L1"/>
    </row>
    <row r="2" spans="1:21" ht="19.5" thickBot="1" x14ac:dyDescent="0.35">
      <c r="A2" s="59"/>
      <c r="B2" s="725" t="s">
        <v>237</v>
      </c>
      <c r="C2" s="725"/>
      <c r="D2" s="725"/>
      <c r="E2" s="725"/>
      <c r="F2" s="725"/>
      <c r="G2" s="725"/>
      <c r="H2" s="733"/>
      <c r="I2" s="26"/>
      <c r="J2" s="83"/>
      <c r="K2" s="714" t="s">
        <v>36</v>
      </c>
      <c r="L2" s="715"/>
      <c r="M2" s="715"/>
      <c r="N2" s="715"/>
      <c r="O2" s="715"/>
      <c r="P2" s="715"/>
      <c r="Q2" s="715"/>
      <c r="R2" s="715"/>
      <c r="S2" s="716"/>
      <c r="T2" s="26"/>
      <c r="U2" s="60"/>
    </row>
    <row r="3" spans="1:21" ht="15.75" thickBot="1" x14ac:dyDescent="0.3">
      <c r="A3" s="61"/>
      <c r="B3" s="552" t="s">
        <v>0</v>
      </c>
      <c r="C3" s="73"/>
      <c r="D3" s="153" t="s">
        <v>21</v>
      </c>
      <c r="E3" s="754" t="s">
        <v>6</v>
      </c>
      <c r="F3" s="673" t="s">
        <v>43</v>
      </c>
      <c r="G3" s="743" t="s">
        <v>44</v>
      </c>
      <c r="H3" s="117" t="s">
        <v>15</v>
      </c>
      <c r="I3" s="160" t="s">
        <v>9</v>
      </c>
      <c r="J3" s="157" t="s">
        <v>20</v>
      </c>
      <c r="K3" s="53" t="s">
        <v>27</v>
      </c>
      <c r="L3" s="54" t="s">
        <v>37</v>
      </c>
      <c r="M3" s="53" t="s">
        <v>29</v>
      </c>
      <c r="N3" s="54" t="s">
        <v>30</v>
      </c>
      <c r="O3" s="53" t="s">
        <v>31</v>
      </c>
      <c r="P3" s="54" t="s">
        <v>32</v>
      </c>
      <c r="Q3" s="53" t="s">
        <v>33</v>
      </c>
      <c r="R3" s="54" t="s">
        <v>34</v>
      </c>
      <c r="S3" s="150" t="s">
        <v>35</v>
      </c>
      <c r="T3" s="155" t="s">
        <v>38</v>
      </c>
      <c r="U3" s="41" t="s">
        <v>39</v>
      </c>
    </row>
    <row r="4" spans="1:21" ht="18" x14ac:dyDescent="0.25">
      <c r="A4" s="62">
        <v>1</v>
      </c>
      <c r="B4" s="475" t="s">
        <v>502</v>
      </c>
      <c r="C4" s="84" t="s">
        <v>503</v>
      </c>
      <c r="D4" s="154">
        <f>+(10+T4-U4)</f>
        <v>10</v>
      </c>
      <c r="E4" s="751">
        <f>+(F4+G4)</f>
        <v>4</v>
      </c>
      <c r="F4" s="746">
        <v>4</v>
      </c>
      <c r="G4" s="747">
        <v>0</v>
      </c>
      <c r="H4" s="176">
        <v>0</v>
      </c>
      <c r="I4" s="159">
        <f>+(D4+E4*2+H4*3)/6</f>
        <v>3</v>
      </c>
      <c r="J4" s="625" t="s">
        <v>502</v>
      </c>
      <c r="K4" s="613"/>
      <c r="L4" s="607"/>
      <c r="M4" s="607"/>
      <c r="N4" s="51"/>
      <c r="O4" s="51"/>
      <c r="P4" s="51"/>
      <c r="Q4" s="388"/>
      <c r="R4" s="51"/>
      <c r="S4" s="151"/>
      <c r="T4" s="156">
        <f t="shared" ref="T4:T37" si="0">+(K4+L4+M4+N4+O4+P4+Q4+R4+S4)</f>
        <v>0</v>
      </c>
      <c r="U4" s="43"/>
    </row>
    <row r="5" spans="1:21" ht="18" x14ac:dyDescent="0.25">
      <c r="A5" s="62">
        <v>2</v>
      </c>
      <c r="B5" s="475" t="s">
        <v>504</v>
      </c>
      <c r="C5" s="135" t="s">
        <v>505</v>
      </c>
      <c r="D5" s="154">
        <f t="shared" ref="D5:D37" si="1">+(10+T5-U5)</f>
        <v>10</v>
      </c>
      <c r="E5" s="751">
        <f t="shared" ref="E5:E37" si="2">+(F5+G5)</f>
        <v>5.5</v>
      </c>
      <c r="F5" s="746">
        <v>5.5</v>
      </c>
      <c r="G5" s="747"/>
      <c r="H5" s="396"/>
      <c r="I5" s="159">
        <f t="shared" ref="I5:I37" si="3">+(D5+E5*2+H5*3)/6</f>
        <v>3.5</v>
      </c>
      <c r="J5" s="625" t="s">
        <v>504</v>
      </c>
      <c r="K5" s="613"/>
      <c r="L5" s="607"/>
      <c r="M5" s="607"/>
      <c r="N5" s="51"/>
      <c r="O5" s="51"/>
      <c r="P5" s="51"/>
      <c r="Q5" s="388"/>
      <c r="R5" s="51"/>
      <c r="S5" s="151"/>
      <c r="T5" s="156">
        <f t="shared" si="0"/>
        <v>0</v>
      </c>
      <c r="U5" s="43"/>
    </row>
    <row r="6" spans="1:21" ht="18" x14ac:dyDescent="0.25">
      <c r="A6" s="62">
        <v>3</v>
      </c>
      <c r="B6" s="475" t="s">
        <v>506</v>
      </c>
      <c r="C6" s="135" t="s">
        <v>507</v>
      </c>
      <c r="D6" s="154">
        <f t="shared" si="1"/>
        <v>10</v>
      </c>
      <c r="E6" s="751">
        <f t="shared" si="2"/>
        <v>4</v>
      </c>
      <c r="F6" s="748">
        <v>4</v>
      </c>
      <c r="G6" s="749"/>
      <c r="H6" s="396"/>
      <c r="I6" s="159">
        <f t="shared" si="3"/>
        <v>3</v>
      </c>
      <c r="J6" s="625" t="s">
        <v>506</v>
      </c>
      <c r="K6" s="614"/>
      <c r="L6" s="609"/>
      <c r="M6" s="609"/>
      <c r="N6" s="44"/>
      <c r="O6" s="44"/>
      <c r="P6" s="44"/>
      <c r="Q6" s="390"/>
      <c r="R6" s="44"/>
      <c r="S6" s="152"/>
      <c r="T6" s="156">
        <f t="shared" si="0"/>
        <v>0</v>
      </c>
      <c r="U6" s="43"/>
    </row>
    <row r="7" spans="1:21" ht="18" x14ac:dyDescent="0.25">
      <c r="A7" s="62">
        <v>4</v>
      </c>
      <c r="B7" s="475" t="s">
        <v>508</v>
      </c>
      <c r="C7" s="135" t="s">
        <v>509</v>
      </c>
      <c r="D7" s="154">
        <f t="shared" si="1"/>
        <v>10</v>
      </c>
      <c r="E7" s="752"/>
      <c r="F7" s="750"/>
      <c r="G7" s="749"/>
      <c r="H7" s="396"/>
      <c r="I7" s="159">
        <f t="shared" si="3"/>
        <v>1.6666666666666667</v>
      </c>
      <c r="J7" s="625" t="s">
        <v>508</v>
      </c>
      <c r="K7" s="614"/>
      <c r="L7" s="609"/>
      <c r="M7" s="609"/>
      <c r="N7" s="44"/>
      <c r="O7" s="44"/>
      <c r="P7" s="44"/>
      <c r="Q7" s="390"/>
      <c r="R7" s="44"/>
      <c r="S7" s="152"/>
      <c r="T7" s="156">
        <f t="shared" si="0"/>
        <v>0</v>
      </c>
      <c r="U7" s="43"/>
    </row>
    <row r="8" spans="1:21" ht="18" x14ac:dyDescent="0.25">
      <c r="A8" s="62">
        <v>5</v>
      </c>
      <c r="B8" s="475" t="s">
        <v>510</v>
      </c>
      <c r="C8" s="135" t="s">
        <v>511</v>
      </c>
      <c r="D8" s="154">
        <f t="shared" si="1"/>
        <v>11</v>
      </c>
      <c r="E8" s="751">
        <f t="shared" si="2"/>
        <v>4</v>
      </c>
      <c r="F8" s="748">
        <v>4</v>
      </c>
      <c r="G8" s="749"/>
      <c r="H8" s="396"/>
      <c r="I8" s="159">
        <f t="shared" si="3"/>
        <v>3.1666666666666665</v>
      </c>
      <c r="J8" s="625" t="s">
        <v>510</v>
      </c>
      <c r="K8" s="614"/>
      <c r="L8" s="609"/>
      <c r="M8" s="609">
        <v>1</v>
      </c>
      <c r="N8" s="44"/>
      <c r="O8" s="44"/>
      <c r="P8" s="44"/>
      <c r="Q8" s="390"/>
      <c r="R8" s="44"/>
      <c r="S8" s="152"/>
      <c r="T8" s="156">
        <f t="shared" si="0"/>
        <v>1</v>
      </c>
      <c r="U8" s="43"/>
    </row>
    <row r="9" spans="1:21" ht="18" x14ac:dyDescent="0.25">
      <c r="A9" s="62">
        <v>6</v>
      </c>
      <c r="B9" s="475" t="s">
        <v>512</v>
      </c>
      <c r="C9" s="135" t="s">
        <v>513</v>
      </c>
      <c r="D9" s="154">
        <f t="shared" si="1"/>
        <v>10</v>
      </c>
      <c r="E9" s="751">
        <f t="shared" si="2"/>
        <v>1.5</v>
      </c>
      <c r="F9" s="748">
        <v>1.5</v>
      </c>
      <c r="G9" s="749"/>
      <c r="H9" s="396"/>
      <c r="I9" s="159">
        <f t="shared" si="3"/>
        <v>2.1666666666666665</v>
      </c>
      <c r="J9" s="625" t="s">
        <v>512</v>
      </c>
      <c r="K9" s="614"/>
      <c r="L9" s="609"/>
      <c r="M9" s="609"/>
      <c r="N9" s="44"/>
      <c r="O9" s="44"/>
      <c r="P9" s="44"/>
      <c r="Q9" s="390"/>
      <c r="R9" s="44"/>
      <c r="S9" s="152"/>
      <c r="T9" s="156">
        <f t="shared" si="0"/>
        <v>0</v>
      </c>
      <c r="U9" s="43"/>
    </row>
    <row r="10" spans="1:21" ht="18" x14ac:dyDescent="0.25">
      <c r="A10" s="62">
        <v>7</v>
      </c>
      <c r="B10" s="475" t="s">
        <v>514</v>
      </c>
      <c r="C10" s="135" t="s">
        <v>515</v>
      </c>
      <c r="D10" s="154">
        <f t="shared" si="1"/>
        <v>12</v>
      </c>
      <c r="E10" s="751">
        <f t="shared" si="2"/>
        <v>2.5</v>
      </c>
      <c r="F10" s="748">
        <v>2.5</v>
      </c>
      <c r="G10" s="749"/>
      <c r="H10" s="396"/>
      <c r="I10" s="159">
        <f t="shared" si="3"/>
        <v>2.8333333333333335</v>
      </c>
      <c r="J10" s="625" t="s">
        <v>514</v>
      </c>
      <c r="K10" s="614"/>
      <c r="L10" s="609"/>
      <c r="M10" s="609"/>
      <c r="N10" s="44">
        <v>2</v>
      </c>
      <c r="O10" s="44"/>
      <c r="P10" s="44"/>
      <c r="Q10" s="390"/>
      <c r="R10" s="44"/>
      <c r="S10" s="152"/>
      <c r="T10" s="156">
        <f t="shared" si="0"/>
        <v>2</v>
      </c>
      <c r="U10" s="43"/>
    </row>
    <row r="11" spans="1:21" ht="18" x14ac:dyDescent="0.25">
      <c r="A11" s="62">
        <v>8</v>
      </c>
      <c r="B11" s="475" t="s">
        <v>514</v>
      </c>
      <c r="C11" s="135" t="s">
        <v>516</v>
      </c>
      <c r="D11" s="154">
        <f t="shared" si="1"/>
        <v>14</v>
      </c>
      <c r="E11" s="751">
        <f t="shared" si="2"/>
        <v>1</v>
      </c>
      <c r="F11" s="748">
        <v>1</v>
      </c>
      <c r="G11" s="749"/>
      <c r="H11" s="396"/>
      <c r="I11" s="159">
        <f t="shared" si="3"/>
        <v>2.6666666666666665</v>
      </c>
      <c r="J11" s="625" t="s">
        <v>514</v>
      </c>
      <c r="K11" s="614"/>
      <c r="L11" s="609"/>
      <c r="M11" s="609">
        <v>2</v>
      </c>
      <c r="N11" s="44">
        <v>2</v>
      </c>
      <c r="O11" s="44"/>
      <c r="P11" s="44"/>
      <c r="Q11" s="390"/>
      <c r="R11" s="44"/>
      <c r="S11" s="152"/>
      <c r="T11" s="156">
        <f t="shared" si="0"/>
        <v>4</v>
      </c>
      <c r="U11" s="43"/>
    </row>
    <row r="12" spans="1:21" ht="18" x14ac:dyDescent="0.25">
      <c r="A12" s="62">
        <v>9</v>
      </c>
      <c r="B12" s="475" t="s">
        <v>517</v>
      </c>
      <c r="C12" s="135" t="s">
        <v>518</v>
      </c>
      <c r="D12" s="154">
        <f t="shared" si="1"/>
        <v>11</v>
      </c>
      <c r="E12" s="751">
        <f t="shared" si="2"/>
        <v>0.5</v>
      </c>
      <c r="F12" s="748">
        <v>0.5</v>
      </c>
      <c r="G12" s="749"/>
      <c r="H12" s="396"/>
      <c r="I12" s="159">
        <f t="shared" si="3"/>
        <v>2</v>
      </c>
      <c r="J12" s="625" t="s">
        <v>517</v>
      </c>
      <c r="K12" s="614"/>
      <c r="L12" s="609"/>
      <c r="M12" s="609"/>
      <c r="N12" s="598">
        <v>1</v>
      </c>
      <c r="O12" s="44"/>
      <c r="P12" s="44"/>
      <c r="Q12" s="390"/>
      <c r="R12" s="44"/>
      <c r="S12" s="152"/>
      <c r="T12" s="156">
        <f t="shared" si="0"/>
        <v>1</v>
      </c>
      <c r="U12" s="43"/>
    </row>
    <row r="13" spans="1:21" ht="18" x14ac:dyDescent="0.25">
      <c r="A13" s="62">
        <v>10</v>
      </c>
      <c r="B13" s="475" t="s">
        <v>519</v>
      </c>
      <c r="C13" s="135" t="s">
        <v>520</v>
      </c>
      <c r="D13" s="154">
        <f t="shared" si="1"/>
        <v>10</v>
      </c>
      <c r="E13" s="751">
        <f t="shared" si="2"/>
        <v>4</v>
      </c>
      <c r="F13" s="748">
        <v>4</v>
      </c>
      <c r="G13" s="749"/>
      <c r="H13" s="396"/>
      <c r="I13" s="159">
        <f t="shared" si="3"/>
        <v>3</v>
      </c>
      <c r="J13" s="625" t="s">
        <v>519</v>
      </c>
      <c r="K13" s="614"/>
      <c r="L13" s="609"/>
      <c r="M13" s="623"/>
      <c r="N13" s="44"/>
      <c r="O13" s="44"/>
      <c r="P13" s="44"/>
      <c r="Q13" s="390"/>
      <c r="R13" s="44"/>
      <c r="S13" s="152"/>
      <c r="T13" s="156">
        <f t="shared" si="0"/>
        <v>0</v>
      </c>
      <c r="U13" s="43"/>
    </row>
    <row r="14" spans="1:21" ht="18" x14ac:dyDescent="0.25">
      <c r="A14" s="62">
        <v>11</v>
      </c>
      <c r="B14" s="475" t="s">
        <v>521</v>
      </c>
      <c r="C14" s="135" t="s">
        <v>522</v>
      </c>
      <c r="D14" s="154">
        <f t="shared" si="1"/>
        <v>12</v>
      </c>
      <c r="E14" s="751">
        <f t="shared" si="2"/>
        <v>2.5</v>
      </c>
      <c r="F14" s="748">
        <v>2.5</v>
      </c>
      <c r="G14" s="749"/>
      <c r="H14" s="396"/>
      <c r="I14" s="159">
        <f t="shared" si="3"/>
        <v>2.8333333333333335</v>
      </c>
      <c r="J14" s="625" t="s">
        <v>521</v>
      </c>
      <c r="K14" s="614"/>
      <c r="L14" s="609"/>
      <c r="M14" s="609"/>
      <c r="N14" s="44">
        <v>2</v>
      </c>
      <c r="O14" s="44"/>
      <c r="P14" s="44"/>
      <c r="Q14" s="390"/>
      <c r="R14" s="44"/>
      <c r="S14" s="152"/>
      <c r="T14" s="156">
        <f t="shared" si="0"/>
        <v>2</v>
      </c>
      <c r="U14" s="43"/>
    </row>
    <row r="15" spans="1:21" ht="18" x14ac:dyDescent="0.25">
      <c r="A15" s="62">
        <v>12</v>
      </c>
      <c r="B15" s="475" t="s">
        <v>523</v>
      </c>
      <c r="C15" s="135" t="s">
        <v>524</v>
      </c>
      <c r="D15" s="154">
        <f t="shared" si="1"/>
        <v>15</v>
      </c>
      <c r="E15" s="751">
        <f t="shared" si="2"/>
        <v>4</v>
      </c>
      <c r="F15" s="748">
        <v>4</v>
      </c>
      <c r="G15" s="749"/>
      <c r="H15" s="396"/>
      <c r="I15" s="159">
        <f t="shared" si="3"/>
        <v>3.8333333333333335</v>
      </c>
      <c r="J15" s="625" t="s">
        <v>523</v>
      </c>
      <c r="K15" s="615"/>
      <c r="L15" s="609"/>
      <c r="M15" s="609">
        <v>3</v>
      </c>
      <c r="N15" s="44">
        <v>2</v>
      </c>
      <c r="O15" s="44"/>
      <c r="P15" s="44"/>
      <c r="Q15" s="390"/>
      <c r="R15" s="44"/>
      <c r="S15" s="152"/>
      <c r="T15" s="156">
        <f t="shared" si="0"/>
        <v>5</v>
      </c>
      <c r="U15" s="43"/>
    </row>
    <row r="16" spans="1:21" ht="18" x14ac:dyDescent="0.25">
      <c r="A16" s="62">
        <v>13</v>
      </c>
      <c r="B16" s="475" t="s">
        <v>525</v>
      </c>
      <c r="C16" s="135" t="s">
        <v>526</v>
      </c>
      <c r="D16" s="154">
        <f t="shared" si="1"/>
        <v>14</v>
      </c>
      <c r="E16" s="751">
        <f t="shared" si="2"/>
        <v>3</v>
      </c>
      <c r="F16" s="748">
        <v>3</v>
      </c>
      <c r="G16" s="749"/>
      <c r="H16" s="396"/>
      <c r="I16" s="159">
        <f t="shared" si="3"/>
        <v>3.3333333333333335</v>
      </c>
      <c r="J16" s="625" t="s">
        <v>525</v>
      </c>
      <c r="K16" s="614"/>
      <c r="L16" s="609"/>
      <c r="M16" s="624">
        <v>2</v>
      </c>
      <c r="N16" s="44">
        <v>2</v>
      </c>
      <c r="O16" s="44"/>
      <c r="P16" s="44"/>
      <c r="Q16" s="390"/>
      <c r="R16" s="44"/>
      <c r="S16" s="152"/>
      <c r="T16" s="156">
        <f t="shared" si="0"/>
        <v>4</v>
      </c>
      <c r="U16" s="43"/>
    </row>
    <row r="17" spans="1:21" ht="18" x14ac:dyDescent="0.25">
      <c r="A17" s="62">
        <v>14</v>
      </c>
      <c r="B17" s="475" t="s">
        <v>527</v>
      </c>
      <c r="C17" s="135" t="s">
        <v>398</v>
      </c>
      <c r="D17" s="154">
        <f t="shared" si="1"/>
        <v>12</v>
      </c>
      <c r="E17" s="751">
        <f t="shared" si="2"/>
        <v>2.5</v>
      </c>
      <c r="F17" s="748">
        <v>2.5</v>
      </c>
      <c r="G17" s="749"/>
      <c r="H17" s="396"/>
      <c r="I17" s="159">
        <f t="shared" si="3"/>
        <v>2.8333333333333335</v>
      </c>
      <c r="J17" s="625" t="s">
        <v>527</v>
      </c>
      <c r="K17" s="614"/>
      <c r="L17" s="609"/>
      <c r="M17" s="609"/>
      <c r="N17" s="598">
        <v>2</v>
      </c>
      <c r="O17" s="44"/>
      <c r="P17" s="44"/>
      <c r="Q17" s="390"/>
      <c r="R17" s="44"/>
      <c r="S17" s="152"/>
      <c r="T17" s="156">
        <f t="shared" si="0"/>
        <v>2</v>
      </c>
      <c r="U17" s="43"/>
    </row>
    <row r="18" spans="1:21" ht="18" x14ac:dyDescent="0.25">
      <c r="A18" s="62">
        <v>15</v>
      </c>
      <c r="B18" s="475" t="s">
        <v>528</v>
      </c>
      <c r="C18" s="135" t="s">
        <v>529</v>
      </c>
      <c r="D18" s="154">
        <f t="shared" si="1"/>
        <v>15</v>
      </c>
      <c r="E18" s="751">
        <f t="shared" si="2"/>
        <v>7</v>
      </c>
      <c r="F18" s="748">
        <v>7</v>
      </c>
      <c r="G18" s="749"/>
      <c r="H18" s="396"/>
      <c r="I18" s="159">
        <f t="shared" si="3"/>
        <v>4.833333333333333</v>
      </c>
      <c r="J18" s="625" t="s">
        <v>528</v>
      </c>
      <c r="K18" s="614"/>
      <c r="L18" s="609"/>
      <c r="M18" s="609">
        <v>3</v>
      </c>
      <c r="N18" s="44">
        <v>2</v>
      </c>
      <c r="O18" s="44"/>
      <c r="P18" s="44"/>
      <c r="Q18" s="390"/>
      <c r="R18" s="44"/>
      <c r="S18" s="152"/>
      <c r="T18" s="156">
        <f t="shared" si="0"/>
        <v>5</v>
      </c>
      <c r="U18" s="43"/>
    </row>
    <row r="19" spans="1:21" ht="18" x14ac:dyDescent="0.25">
      <c r="A19" s="62">
        <v>16</v>
      </c>
      <c r="B19" s="475" t="s">
        <v>530</v>
      </c>
      <c r="C19" s="135" t="s">
        <v>531</v>
      </c>
      <c r="D19" s="154">
        <f t="shared" si="1"/>
        <v>13</v>
      </c>
      <c r="E19" s="751">
        <f t="shared" si="2"/>
        <v>3.5</v>
      </c>
      <c r="F19" s="748">
        <v>3.5</v>
      </c>
      <c r="G19" s="749"/>
      <c r="H19" s="396"/>
      <c r="I19" s="159">
        <f t="shared" si="3"/>
        <v>3.3333333333333335</v>
      </c>
      <c r="J19" s="625" t="s">
        <v>530</v>
      </c>
      <c r="K19" s="614"/>
      <c r="L19" s="609"/>
      <c r="M19" s="609">
        <v>1</v>
      </c>
      <c r="N19" s="44">
        <v>2</v>
      </c>
      <c r="O19" s="44"/>
      <c r="P19" s="44"/>
      <c r="Q19" s="390"/>
      <c r="R19" s="44"/>
      <c r="S19" s="152"/>
      <c r="T19" s="156">
        <f t="shared" si="0"/>
        <v>3</v>
      </c>
      <c r="U19" s="43"/>
    </row>
    <row r="20" spans="1:21" ht="18" x14ac:dyDescent="0.25">
      <c r="A20" s="62">
        <v>17</v>
      </c>
      <c r="B20" s="475" t="s">
        <v>532</v>
      </c>
      <c r="C20" s="135" t="s">
        <v>533</v>
      </c>
      <c r="D20" s="154">
        <f t="shared" si="1"/>
        <v>10</v>
      </c>
      <c r="E20" s="751">
        <f t="shared" si="2"/>
        <v>1.5</v>
      </c>
      <c r="F20" s="748">
        <v>1.5</v>
      </c>
      <c r="G20" s="749"/>
      <c r="H20" s="396"/>
      <c r="I20" s="159">
        <f t="shared" si="3"/>
        <v>2.1666666666666665</v>
      </c>
      <c r="J20" s="625" t="s">
        <v>532</v>
      </c>
      <c r="K20" s="614"/>
      <c r="L20" s="609"/>
      <c r="M20" s="609"/>
      <c r="N20" s="44"/>
      <c r="O20" s="44"/>
      <c r="P20" s="44"/>
      <c r="Q20" s="390"/>
      <c r="R20" s="44"/>
      <c r="S20" s="152"/>
      <c r="T20" s="156">
        <f t="shared" si="0"/>
        <v>0</v>
      </c>
      <c r="U20" s="43"/>
    </row>
    <row r="21" spans="1:21" ht="18" x14ac:dyDescent="0.25">
      <c r="A21" s="62">
        <v>18</v>
      </c>
      <c r="B21" s="475" t="s">
        <v>534</v>
      </c>
      <c r="C21" s="135" t="s">
        <v>535</v>
      </c>
      <c r="D21" s="154">
        <f t="shared" si="1"/>
        <v>12</v>
      </c>
      <c r="E21" s="751">
        <f t="shared" si="2"/>
        <v>5</v>
      </c>
      <c r="F21" s="748">
        <v>5</v>
      </c>
      <c r="G21" s="749"/>
      <c r="H21" s="396"/>
      <c r="I21" s="159">
        <f t="shared" si="3"/>
        <v>3.6666666666666665</v>
      </c>
      <c r="J21" s="625" t="s">
        <v>534</v>
      </c>
      <c r="K21" s="614"/>
      <c r="L21" s="609"/>
      <c r="M21" s="609">
        <v>2</v>
      </c>
      <c r="N21" s="44"/>
      <c r="O21" s="44"/>
      <c r="P21" s="44"/>
      <c r="Q21" s="390"/>
      <c r="R21" s="44"/>
      <c r="S21" s="152"/>
      <c r="T21" s="156">
        <f t="shared" si="0"/>
        <v>2</v>
      </c>
      <c r="U21" s="43"/>
    </row>
    <row r="22" spans="1:21" ht="18" x14ac:dyDescent="0.25">
      <c r="A22" s="62">
        <v>19</v>
      </c>
      <c r="B22" s="475" t="s">
        <v>536</v>
      </c>
      <c r="C22" s="135" t="s">
        <v>537</v>
      </c>
      <c r="D22" s="154">
        <f t="shared" si="1"/>
        <v>10</v>
      </c>
      <c r="E22" s="751">
        <f t="shared" si="2"/>
        <v>1.5</v>
      </c>
      <c r="F22" s="748">
        <v>1.5</v>
      </c>
      <c r="G22" s="749"/>
      <c r="H22" s="396"/>
      <c r="I22" s="159">
        <f t="shared" si="3"/>
        <v>2.1666666666666665</v>
      </c>
      <c r="J22" s="625" t="s">
        <v>536</v>
      </c>
      <c r="K22" s="614"/>
      <c r="L22" s="609"/>
      <c r="M22" s="609"/>
      <c r="N22" s="44"/>
      <c r="O22" s="44"/>
      <c r="P22" s="44"/>
      <c r="Q22" s="390"/>
      <c r="R22" s="44"/>
      <c r="S22" s="152"/>
      <c r="T22" s="156">
        <f t="shared" si="0"/>
        <v>0</v>
      </c>
      <c r="U22" s="43"/>
    </row>
    <row r="23" spans="1:21" ht="18" x14ac:dyDescent="0.25">
      <c r="A23" s="62">
        <v>20</v>
      </c>
      <c r="B23" s="475" t="s">
        <v>538</v>
      </c>
      <c r="C23" s="135" t="s">
        <v>539</v>
      </c>
      <c r="D23" s="154">
        <f t="shared" si="1"/>
        <v>13</v>
      </c>
      <c r="E23" s="751">
        <f t="shared" si="2"/>
        <v>1.5</v>
      </c>
      <c r="F23" s="748">
        <v>1.5</v>
      </c>
      <c r="G23" s="749"/>
      <c r="H23" s="396"/>
      <c r="I23" s="159">
        <f t="shared" si="3"/>
        <v>2.6666666666666665</v>
      </c>
      <c r="J23" s="625" t="s">
        <v>538</v>
      </c>
      <c r="K23" s="615"/>
      <c r="L23" s="609"/>
      <c r="M23" s="624">
        <v>1</v>
      </c>
      <c r="N23" s="44">
        <v>2</v>
      </c>
      <c r="O23" s="44"/>
      <c r="P23" s="44"/>
      <c r="Q23" s="390"/>
      <c r="R23" s="44"/>
      <c r="S23" s="152"/>
      <c r="T23" s="156">
        <f t="shared" si="0"/>
        <v>3</v>
      </c>
      <c r="U23" s="43"/>
    </row>
    <row r="24" spans="1:21" ht="18" x14ac:dyDescent="0.25">
      <c r="A24" s="62">
        <v>21</v>
      </c>
      <c r="B24" s="475" t="s">
        <v>540</v>
      </c>
      <c r="C24" s="135" t="s">
        <v>377</v>
      </c>
      <c r="D24" s="154">
        <f t="shared" si="1"/>
        <v>12</v>
      </c>
      <c r="E24" s="751">
        <f t="shared" si="2"/>
        <v>4</v>
      </c>
      <c r="F24" s="748">
        <v>4</v>
      </c>
      <c r="G24" s="749"/>
      <c r="H24" s="396"/>
      <c r="I24" s="159">
        <f t="shared" si="3"/>
        <v>3.3333333333333335</v>
      </c>
      <c r="J24" s="625" t="s">
        <v>540</v>
      </c>
      <c r="K24" s="614"/>
      <c r="L24" s="609"/>
      <c r="M24" s="609"/>
      <c r="N24" s="44">
        <v>2</v>
      </c>
      <c r="O24" s="44"/>
      <c r="P24" s="44"/>
      <c r="Q24" s="390"/>
      <c r="R24" s="44"/>
      <c r="S24" s="152"/>
      <c r="T24" s="156">
        <f t="shared" si="0"/>
        <v>2</v>
      </c>
      <c r="U24" s="43"/>
    </row>
    <row r="25" spans="1:21" ht="18" x14ac:dyDescent="0.25">
      <c r="A25" s="62">
        <v>22</v>
      </c>
      <c r="B25" s="475" t="s">
        <v>541</v>
      </c>
      <c r="C25" s="135" t="s">
        <v>542</v>
      </c>
      <c r="D25" s="154">
        <f t="shared" si="1"/>
        <v>11</v>
      </c>
      <c r="E25" s="751">
        <f t="shared" si="2"/>
        <v>2</v>
      </c>
      <c r="F25" s="748">
        <v>2</v>
      </c>
      <c r="G25" s="749"/>
      <c r="H25" s="396"/>
      <c r="I25" s="159">
        <f t="shared" si="3"/>
        <v>2.5</v>
      </c>
      <c r="J25" s="625" t="s">
        <v>541</v>
      </c>
      <c r="K25" s="614"/>
      <c r="L25" s="609"/>
      <c r="M25" s="624">
        <v>1</v>
      </c>
      <c r="N25" s="44"/>
      <c r="O25" s="44"/>
      <c r="P25" s="44"/>
      <c r="Q25" s="390"/>
      <c r="R25" s="44"/>
      <c r="S25" s="152"/>
      <c r="T25" s="156">
        <f t="shared" si="0"/>
        <v>1</v>
      </c>
      <c r="U25" s="43"/>
    </row>
    <row r="26" spans="1:21" ht="18" x14ac:dyDescent="0.25">
      <c r="A26" s="62">
        <v>23</v>
      </c>
      <c r="B26" s="475" t="s">
        <v>543</v>
      </c>
      <c r="C26" s="135" t="s">
        <v>368</v>
      </c>
      <c r="D26" s="154">
        <f t="shared" si="1"/>
        <v>14</v>
      </c>
      <c r="E26" s="752"/>
      <c r="F26" s="750"/>
      <c r="G26" s="749"/>
      <c r="H26" s="396"/>
      <c r="I26" s="159">
        <f t="shared" si="3"/>
        <v>2.3333333333333335</v>
      </c>
      <c r="J26" s="625" t="s">
        <v>543</v>
      </c>
      <c r="K26" s="614"/>
      <c r="L26" s="610"/>
      <c r="M26" s="610">
        <v>2</v>
      </c>
      <c r="N26" s="45">
        <v>2</v>
      </c>
      <c r="O26" s="45"/>
      <c r="P26" s="45"/>
      <c r="Q26" s="390"/>
      <c r="R26" s="45"/>
      <c r="S26" s="152"/>
      <c r="T26" s="156">
        <f t="shared" si="0"/>
        <v>4</v>
      </c>
      <c r="U26" s="43"/>
    </row>
    <row r="27" spans="1:21" ht="18" x14ac:dyDescent="0.25">
      <c r="A27" s="62">
        <v>24</v>
      </c>
      <c r="B27" s="475" t="s">
        <v>544</v>
      </c>
      <c r="C27" s="135" t="s">
        <v>545</v>
      </c>
      <c r="D27" s="154">
        <f t="shared" si="1"/>
        <v>14</v>
      </c>
      <c r="E27" s="751">
        <f t="shared" si="2"/>
        <v>4</v>
      </c>
      <c r="F27" s="748">
        <v>4</v>
      </c>
      <c r="G27" s="749"/>
      <c r="H27" s="396"/>
      <c r="I27" s="159">
        <f t="shared" si="3"/>
        <v>3.6666666666666665</v>
      </c>
      <c r="J27" s="625" t="s">
        <v>544</v>
      </c>
      <c r="K27" s="614"/>
      <c r="L27" s="610"/>
      <c r="M27" s="610">
        <v>2</v>
      </c>
      <c r="N27" s="45">
        <v>2</v>
      </c>
      <c r="O27" s="45"/>
      <c r="P27" s="45"/>
      <c r="Q27" s="390"/>
      <c r="R27" s="45"/>
      <c r="S27" s="152"/>
      <c r="T27" s="156">
        <f t="shared" si="0"/>
        <v>4</v>
      </c>
      <c r="U27" s="43"/>
    </row>
    <row r="28" spans="1:21" ht="18" x14ac:dyDescent="0.25">
      <c r="A28" s="62">
        <v>25</v>
      </c>
      <c r="B28" s="475" t="s">
        <v>546</v>
      </c>
      <c r="C28" s="135" t="s">
        <v>547</v>
      </c>
      <c r="D28" s="154">
        <f t="shared" si="1"/>
        <v>10</v>
      </c>
      <c r="E28" s="751">
        <f t="shared" si="2"/>
        <v>3</v>
      </c>
      <c r="F28" s="748">
        <v>3</v>
      </c>
      <c r="G28" s="749"/>
      <c r="H28" s="396"/>
      <c r="I28" s="159">
        <f t="shared" si="3"/>
        <v>2.6666666666666665</v>
      </c>
      <c r="J28" s="625" t="s">
        <v>546</v>
      </c>
      <c r="K28" s="614"/>
      <c r="L28" s="610"/>
      <c r="M28" s="610"/>
      <c r="N28" s="45"/>
      <c r="O28" s="45"/>
      <c r="P28" s="45"/>
      <c r="Q28" s="390"/>
      <c r="R28" s="45"/>
      <c r="S28" s="152"/>
      <c r="T28" s="156">
        <f t="shared" si="0"/>
        <v>0</v>
      </c>
      <c r="U28" s="43"/>
    </row>
    <row r="29" spans="1:21" ht="18" x14ac:dyDescent="0.25">
      <c r="A29" s="62">
        <v>26</v>
      </c>
      <c r="B29" s="475" t="s">
        <v>548</v>
      </c>
      <c r="C29" s="135" t="s">
        <v>549</v>
      </c>
      <c r="D29" s="154">
        <f t="shared" si="1"/>
        <v>10</v>
      </c>
      <c r="E29" s="751">
        <f t="shared" si="2"/>
        <v>0.5</v>
      </c>
      <c r="F29" s="748">
        <v>0.5</v>
      </c>
      <c r="G29" s="749"/>
      <c r="H29" s="396"/>
      <c r="I29" s="159">
        <f t="shared" si="3"/>
        <v>1.8333333333333333</v>
      </c>
      <c r="J29" s="625" t="s">
        <v>548</v>
      </c>
      <c r="K29" s="614"/>
      <c r="L29" s="610"/>
      <c r="M29" s="610"/>
      <c r="N29" s="45"/>
      <c r="O29" s="45"/>
      <c r="P29" s="45"/>
      <c r="Q29" s="390"/>
      <c r="R29" s="45"/>
      <c r="S29" s="152"/>
      <c r="T29" s="156">
        <f t="shared" si="0"/>
        <v>0</v>
      </c>
      <c r="U29" s="43"/>
    </row>
    <row r="30" spans="1:21" ht="18" x14ac:dyDescent="0.25">
      <c r="A30" s="62">
        <v>27</v>
      </c>
      <c r="B30" s="475" t="s">
        <v>550</v>
      </c>
      <c r="C30" s="135" t="s">
        <v>551</v>
      </c>
      <c r="D30" s="154">
        <f t="shared" si="1"/>
        <v>14</v>
      </c>
      <c r="E30" s="751">
        <f t="shared" si="2"/>
        <v>7.5</v>
      </c>
      <c r="F30" s="748">
        <v>7.5</v>
      </c>
      <c r="G30" s="749"/>
      <c r="H30" s="396"/>
      <c r="I30" s="159">
        <f t="shared" si="3"/>
        <v>4.833333333333333</v>
      </c>
      <c r="J30" s="625" t="s">
        <v>550</v>
      </c>
      <c r="K30" s="614"/>
      <c r="L30" s="610"/>
      <c r="M30" s="610">
        <v>2</v>
      </c>
      <c r="N30" s="45">
        <v>2</v>
      </c>
      <c r="O30" s="45"/>
      <c r="P30" s="45"/>
      <c r="Q30" s="390"/>
      <c r="R30" s="45"/>
      <c r="S30" s="152"/>
      <c r="T30" s="156">
        <f t="shared" si="0"/>
        <v>4</v>
      </c>
      <c r="U30" s="43"/>
    </row>
    <row r="31" spans="1:21" ht="18" x14ac:dyDescent="0.25">
      <c r="A31" s="62">
        <v>28</v>
      </c>
      <c r="B31" s="475" t="s">
        <v>552</v>
      </c>
      <c r="C31" s="135" t="s">
        <v>553</v>
      </c>
      <c r="D31" s="154">
        <f t="shared" si="1"/>
        <v>10</v>
      </c>
      <c r="E31" s="751">
        <f t="shared" si="2"/>
        <v>7</v>
      </c>
      <c r="F31" s="748">
        <v>7</v>
      </c>
      <c r="G31" s="749"/>
      <c r="H31" s="396"/>
      <c r="I31" s="159">
        <f t="shared" si="3"/>
        <v>4</v>
      </c>
      <c r="J31" s="625" t="s">
        <v>552</v>
      </c>
      <c r="K31" s="614"/>
      <c r="L31" s="610"/>
      <c r="M31" s="610"/>
      <c r="N31" s="45"/>
      <c r="O31" s="45"/>
      <c r="P31" s="45"/>
      <c r="Q31" s="390"/>
      <c r="R31" s="45"/>
      <c r="S31" s="152"/>
      <c r="T31" s="156">
        <f t="shared" si="0"/>
        <v>0</v>
      </c>
      <c r="U31" s="43"/>
    </row>
    <row r="32" spans="1:21" ht="18" x14ac:dyDescent="0.25">
      <c r="A32" s="62">
        <v>29</v>
      </c>
      <c r="B32" s="475" t="s">
        <v>554</v>
      </c>
      <c r="C32" s="135" t="s">
        <v>555</v>
      </c>
      <c r="D32" s="154">
        <f t="shared" si="1"/>
        <v>10</v>
      </c>
      <c r="E32" s="751">
        <f t="shared" si="2"/>
        <v>4</v>
      </c>
      <c r="F32" s="748">
        <v>4</v>
      </c>
      <c r="G32" s="749"/>
      <c r="H32" s="396"/>
      <c r="I32" s="159">
        <f t="shared" si="3"/>
        <v>3</v>
      </c>
      <c r="J32" s="625" t="s">
        <v>554</v>
      </c>
      <c r="K32" s="614"/>
      <c r="L32" s="610"/>
      <c r="M32" s="610"/>
      <c r="N32" s="45"/>
      <c r="O32" s="45"/>
      <c r="P32" s="45"/>
      <c r="Q32" s="390"/>
      <c r="R32" s="45"/>
      <c r="S32" s="152"/>
      <c r="T32" s="156">
        <f t="shared" si="0"/>
        <v>0</v>
      </c>
      <c r="U32" s="43"/>
    </row>
    <row r="33" spans="1:21" ht="18" x14ac:dyDescent="0.25">
      <c r="A33" s="62">
        <v>30</v>
      </c>
      <c r="B33" s="475" t="s">
        <v>556</v>
      </c>
      <c r="C33" s="135" t="s">
        <v>557</v>
      </c>
      <c r="D33" s="154">
        <f t="shared" si="1"/>
        <v>10</v>
      </c>
      <c r="E33" s="751">
        <f t="shared" si="2"/>
        <v>1</v>
      </c>
      <c r="F33" s="748">
        <v>1</v>
      </c>
      <c r="G33" s="749"/>
      <c r="H33" s="396"/>
      <c r="I33" s="159">
        <f t="shared" si="3"/>
        <v>2</v>
      </c>
      <c r="J33" s="625" t="s">
        <v>556</v>
      </c>
      <c r="K33" s="614"/>
      <c r="L33" s="610"/>
      <c r="M33" s="610"/>
      <c r="N33" s="45"/>
      <c r="O33" s="45"/>
      <c r="P33" s="45"/>
      <c r="Q33" s="390"/>
      <c r="R33" s="45"/>
      <c r="S33" s="152"/>
      <c r="T33" s="156">
        <f t="shared" si="0"/>
        <v>0</v>
      </c>
      <c r="U33" s="43"/>
    </row>
    <row r="34" spans="1:21" ht="18" x14ac:dyDescent="0.25">
      <c r="A34" s="62">
        <v>31</v>
      </c>
      <c r="B34" s="475" t="s">
        <v>558</v>
      </c>
      <c r="C34" s="135" t="s">
        <v>2</v>
      </c>
      <c r="D34" s="154">
        <f t="shared" si="1"/>
        <v>12</v>
      </c>
      <c r="E34" s="751">
        <f t="shared" si="2"/>
        <v>5.5</v>
      </c>
      <c r="F34" s="748">
        <v>5.5</v>
      </c>
      <c r="G34" s="749"/>
      <c r="H34" s="396"/>
      <c r="I34" s="159">
        <f t="shared" si="3"/>
        <v>3.8333333333333335</v>
      </c>
      <c r="J34" s="625" t="s">
        <v>558</v>
      </c>
      <c r="K34" s="614"/>
      <c r="L34" s="610"/>
      <c r="M34" s="610"/>
      <c r="N34" s="45">
        <v>2</v>
      </c>
      <c r="O34" s="45"/>
      <c r="P34" s="45"/>
      <c r="Q34" s="390"/>
      <c r="R34" s="45"/>
      <c r="S34" s="152"/>
      <c r="T34" s="156">
        <f t="shared" si="0"/>
        <v>2</v>
      </c>
      <c r="U34" s="43"/>
    </row>
    <row r="35" spans="1:21" ht="18" x14ac:dyDescent="0.25">
      <c r="A35" s="62">
        <v>32</v>
      </c>
      <c r="B35" s="475" t="s">
        <v>559</v>
      </c>
      <c r="C35" s="135" t="s">
        <v>560</v>
      </c>
      <c r="D35" s="154">
        <f t="shared" si="1"/>
        <v>15</v>
      </c>
      <c r="E35" s="751">
        <f t="shared" si="2"/>
        <v>1.5</v>
      </c>
      <c r="F35" s="748">
        <v>1.5</v>
      </c>
      <c r="G35" s="749"/>
      <c r="H35" s="396"/>
      <c r="I35" s="159">
        <f t="shared" si="3"/>
        <v>3</v>
      </c>
      <c r="J35" s="625" t="s">
        <v>559</v>
      </c>
      <c r="K35" s="614"/>
      <c r="L35" s="610"/>
      <c r="M35" s="610">
        <v>3</v>
      </c>
      <c r="N35" s="45">
        <v>2</v>
      </c>
      <c r="O35" s="45"/>
      <c r="P35" s="45"/>
      <c r="Q35" s="390"/>
      <c r="R35" s="45"/>
      <c r="S35" s="152"/>
      <c r="T35" s="156">
        <f t="shared" si="0"/>
        <v>5</v>
      </c>
      <c r="U35" s="43"/>
    </row>
    <row r="36" spans="1:21" ht="18" x14ac:dyDescent="0.25">
      <c r="A36" s="62">
        <v>33</v>
      </c>
      <c r="B36" s="475" t="s">
        <v>561</v>
      </c>
      <c r="C36" s="540" t="s">
        <v>562</v>
      </c>
      <c r="D36" s="154">
        <f t="shared" si="1"/>
        <v>15</v>
      </c>
      <c r="E36" s="751">
        <f t="shared" si="2"/>
        <v>7.5</v>
      </c>
      <c r="F36" s="748">
        <v>7.5</v>
      </c>
      <c r="G36" s="749"/>
      <c r="H36" s="396"/>
      <c r="I36" s="159">
        <f t="shared" si="3"/>
        <v>5</v>
      </c>
      <c r="J36" s="625" t="s">
        <v>561</v>
      </c>
      <c r="K36" s="614"/>
      <c r="L36" s="610"/>
      <c r="M36" s="610">
        <v>3</v>
      </c>
      <c r="N36" s="45">
        <v>2</v>
      </c>
      <c r="O36" s="45"/>
      <c r="P36" s="45"/>
      <c r="Q36" s="390"/>
      <c r="R36" s="45"/>
      <c r="S36" s="152"/>
      <c r="T36" s="156">
        <f t="shared" si="0"/>
        <v>5</v>
      </c>
      <c r="U36" s="43"/>
    </row>
    <row r="37" spans="1:21" ht="18.75" thickBot="1" x14ac:dyDescent="0.3">
      <c r="A37" s="62">
        <v>34</v>
      </c>
      <c r="B37" s="542" t="s">
        <v>563</v>
      </c>
      <c r="C37" s="148" t="s">
        <v>323</v>
      </c>
      <c r="D37" s="154">
        <f t="shared" si="1"/>
        <v>10</v>
      </c>
      <c r="E37" s="751">
        <f t="shared" si="2"/>
        <v>5.5</v>
      </c>
      <c r="F37" s="748">
        <v>5.5</v>
      </c>
      <c r="G37" s="749"/>
      <c r="H37" s="396"/>
      <c r="I37" s="159">
        <f t="shared" si="3"/>
        <v>3.5</v>
      </c>
      <c r="J37" s="626" t="s">
        <v>563</v>
      </c>
      <c r="K37" s="614"/>
      <c r="L37" s="610"/>
      <c r="M37" s="610"/>
      <c r="N37" s="45"/>
      <c r="O37" s="45"/>
      <c r="P37" s="45"/>
      <c r="Q37" s="390"/>
      <c r="R37" s="45"/>
      <c r="S37" s="152"/>
      <c r="T37" s="156">
        <f t="shared" si="0"/>
        <v>0</v>
      </c>
      <c r="U37" s="43"/>
    </row>
    <row r="38" spans="1:21" ht="15.75" thickBot="1" x14ac:dyDescent="0.3">
      <c r="A38" s="18"/>
      <c r="B38" s="26"/>
      <c r="C38" s="56"/>
      <c r="D38" s="177"/>
      <c r="E38" s="753">
        <f>AVERAGE(E4:E37)</f>
        <v>3.5</v>
      </c>
      <c r="F38" s="744">
        <f>AVERAGE(F4:F37)</f>
        <v>3.5</v>
      </c>
      <c r="G38" s="745">
        <f>AVERAGE(G4:G37)</f>
        <v>0</v>
      </c>
      <c r="H38" s="139">
        <f>AVERAGE(H4:H37)</f>
        <v>0</v>
      </c>
      <c r="I38" s="161">
        <f>AVERAGE(I4:I37)</f>
        <v>3.0637254901960782</v>
      </c>
      <c r="J38" s="158"/>
      <c r="K38" s="726"/>
      <c r="L38" s="715"/>
      <c r="M38" s="715"/>
      <c r="N38" s="715"/>
      <c r="O38" s="715"/>
      <c r="P38" s="715"/>
      <c r="Q38" s="715"/>
      <c r="R38" s="715"/>
      <c r="S38" s="716"/>
      <c r="T38" s="90"/>
      <c r="U38" s="48"/>
    </row>
  </sheetData>
  <mergeCells count="3">
    <mergeCell ref="B2:H2"/>
    <mergeCell ref="K2:S2"/>
    <mergeCell ref="K38:S38"/>
  </mergeCells>
  <hyperlinks>
    <hyperlink ref="K2" r:id="rId1" display="https://meet.google.com/fix-eauc-uaf" xr:uid="{3E11145A-16FF-44E0-81A1-4433724D889A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T 3  liste classe</vt:lpstr>
      <vt:lpstr>Tg3 Trim 1</vt:lpstr>
      <vt:lpstr>Tgr 2 Trim 1</vt:lpstr>
      <vt:lpstr>1ere  Trim 1</vt:lpstr>
      <vt:lpstr>2nde 1 T 1</vt:lpstr>
      <vt:lpstr>2nde 2 T 1 </vt:lpstr>
      <vt:lpstr>2nde 3 T 1</vt:lpstr>
      <vt:lpstr>2nde 4 T 1 </vt:lpstr>
      <vt:lpstr>2nde 5 T 1 </vt:lpstr>
      <vt:lpstr>Ttes listes</vt:lpstr>
      <vt:lpstr>rattrapage</vt:lpstr>
      <vt:lpstr>Bilan T1 G3</vt:lpstr>
      <vt:lpstr>Moy Classt T1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garnaud</dc:creator>
  <cp:lastModifiedBy>GARNAUD Michel</cp:lastModifiedBy>
  <cp:lastPrinted>2023-01-20T13:32:48Z</cp:lastPrinted>
  <dcterms:created xsi:type="dcterms:W3CDTF">2020-09-01T22:23:58Z</dcterms:created>
  <dcterms:modified xsi:type="dcterms:W3CDTF">2023-10-05T10:53:47Z</dcterms:modified>
</cp:coreProperties>
</file>