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iche\Documents\1 REFORME 2019 2020 NX cours PVM\XL tableur\0 Année 2025 2026\"/>
    </mc:Choice>
  </mc:AlternateContent>
  <xr:revisionPtr revIDLastSave="0" documentId="13_ncr:1_{AD869B78-4CA3-404E-AB4C-EC3990180E36}" xr6:coauthVersionLast="47" xr6:coauthVersionMax="47" xr10:uidLastSave="{00000000-0000-0000-0000-000000000000}"/>
  <bookViews>
    <workbookView xWindow="-120" yWindow="-120" windowWidth="19440" windowHeight="15000" tabRatio="500" firstSheet="5" activeTab="7" xr2:uid="{9AADDA6E-9079-4838-BF90-11A941213655}"/>
  </bookViews>
  <sheets>
    <sheet name="praealtus " sheetId="31" r:id="rId1"/>
    <sheet name="Tg7 Trim 3" sheetId="1" r:id="rId2"/>
    <sheet name="1ere 4  Trim 3" sheetId="3" r:id="rId3"/>
    <sheet name="rattrapage T3" sheetId="9" r:id="rId4"/>
    <sheet name="2nde 1 T 3" sheetId="4" r:id="rId5"/>
    <sheet name="2nde 3 T 3" sheetId="6" r:id="rId6"/>
    <sheet name="2nde 4 T 3" sheetId="5" r:id="rId7"/>
    <sheet name="2nde 7 T3" sheetId="16" r:id="rId8"/>
    <sheet name="2nde 9 T3 " sheetId="17" r:id="rId9"/>
    <sheet name="Tg3 T2 à T3 evol" sheetId="29" r:id="rId10"/>
    <sheet name="projection BAC (2)" sheetId="30" r:id="rId11"/>
    <sheet name="TG7 synth T1 T2" sheetId="11" r:id="rId12"/>
    <sheet name="Tg 7 Gr et op" sheetId="19" r:id="rId13"/>
  </sheets>
  <definedNames>
    <definedName name="_xlnm.Print_Area" localSheetId="7">'2nde 7 T3'!$B:$B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5" l="1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4" i="5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4" i="16"/>
  <c r="H31" i="31"/>
  <c r="G36" i="3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5" i="1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F5" i="29"/>
  <c r="F4" i="29"/>
  <c r="AA33" i="3"/>
  <c r="F13" i="16"/>
  <c r="F15" i="16"/>
  <c r="F21" i="16"/>
  <c r="F25" i="16"/>
  <c r="Z33" i="3"/>
  <c r="F14" i="6"/>
  <c r="F31" i="6"/>
  <c r="F37" i="6"/>
  <c r="F4" i="17"/>
  <c r="U5" i="4"/>
  <c r="E5" i="4" s="1"/>
  <c r="U6" i="4"/>
  <c r="E6" i="4" s="1"/>
  <c r="U7" i="4"/>
  <c r="E7" i="4" s="1"/>
  <c r="U8" i="4"/>
  <c r="E8" i="4" s="1"/>
  <c r="U9" i="4"/>
  <c r="E9" i="4" s="1"/>
  <c r="U10" i="4"/>
  <c r="E10" i="4" s="1"/>
  <c r="U11" i="4"/>
  <c r="E11" i="4" s="1"/>
  <c r="U12" i="4"/>
  <c r="E12" i="4" s="1"/>
  <c r="U13" i="4"/>
  <c r="E13" i="4" s="1"/>
  <c r="U14" i="4"/>
  <c r="E14" i="4" s="1"/>
  <c r="U15" i="4"/>
  <c r="E15" i="4" s="1"/>
  <c r="U16" i="4"/>
  <c r="E16" i="4" s="1"/>
  <c r="U17" i="4"/>
  <c r="E17" i="4" s="1"/>
  <c r="U18" i="4"/>
  <c r="E18" i="4" s="1"/>
  <c r="U19" i="4"/>
  <c r="E19" i="4" s="1"/>
  <c r="U20" i="4"/>
  <c r="E20" i="4" s="1"/>
  <c r="U21" i="4"/>
  <c r="E21" i="4" s="1"/>
  <c r="U22" i="4"/>
  <c r="E22" i="4" s="1"/>
  <c r="U23" i="4"/>
  <c r="E23" i="4" s="1"/>
  <c r="U24" i="4"/>
  <c r="E24" i="4" s="1"/>
  <c r="U25" i="4"/>
  <c r="E25" i="4" s="1"/>
  <c r="U26" i="4"/>
  <c r="E26" i="4" s="1"/>
  <c r="U27" i="4"/>
  <c r="E27" i="4" s="1"/>
  <c r="U28" i="4"/>
  <c r="E28" i="4" s="1"/>
  <c r="U29" i="4"/>
  <c r="E29" i="4" s="1"/>
  <c r="U30" i="4"/>
  <c r="E30" i="4" s="1"/>
  <c r="U31" i="4"/>
  <c r="E31" i="4" s="1"/>
  <c r="U32" i="4"/>
  <c r="E32" i="4" s="1"/>
  <c r="U33" i="4"/>
  <c r="E33" i="4" s="1"/>
  <c r="U34" i="4"/>
  <c r="E34" i="4" s="1"/>
  <c r="U35" i="4"/>
  <c r="E35" i="4" s="1"/>
  <c r="U36" i="4"/>
  <c r="E36" i="4" s="1"/>
  <c r="U37" i="4"/>
  <c r="E37" i="4" s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5" i="3"/>
  <c r="U6" i="3" l="1"/>
  <c r="I6" i="3" s="1"/>
  <c r="J6" i="3" s="1"/>
  <c r="U7" i="3"/>
  <c r="I7" i="3" s="1"/>
  <c r="J7" i="3" s="1"/>
  <c r="U8" i="3"/>
  <c r="I8" i="3" s="1"/>
  <c r="J8" i="3" s="1"/>
  <c r="U9" i="3"/>
  <c r="I9" i="3" s="1"/>
  <c r="J9" i="3" s="1"/>
  <c r="U10" i="3"/>
  <c r="I10" i="3" s="1"/>
  <c r="J10" i="3" s="1"/>
  <c r="U11" i="3"/>
  <c r="I11" i="3" s="1"/>
  <c r="J11" i="3" s="1"/>
  <c r="U12" i="3"/>
  <c r="I12" i="3" s="1"/>
  <c r="J12" i="3" s="1"/>
  <c r="U13" i="3"/>
  <c r="I13" i="3" s="1"/>
  <c r="J13" i="3" s="1"/>
  <c r="U14" i="3"/>
  <c r="I14" i="3" s="1"/>
  <c r="J14" i="3" s="1"/>
  <c r="U15" i="3"/>
  <c r="I15" i="3" s="1"/>
  <c r="J15" i="3" s="1"/>
  <c r="U16" i="3"/>
  <c r="I16" i="3" s="1"/>
  <c r="J16" i="3" s="1"/>
  <c r="U17" i="3"/>
  <c r="I17" i="3" s="1"/>
  <c r="J17" i="3" s="1"/>
  <c r="U18" i="3"/>
  <c r="I18" i="3" s="1"/>
  <c r="J18" i="3" s="1"/>
  <c r="U19" i="3"/>
  <c r="I19" i="3" s="1"/>
  <c r="J19" i="3" s="1"/>
  <c r="U20" i="3"/>
  <c r="I20" i="3" s="1"/>
  <c r="J20" i="3" s="1"/>
  <c r="U21" i="3"/>
  <c r="I21" i="3" s="1"/>
  <c r="J21" i="3" s="1"/>
  <c r="U22" i="3"/>
  <c r="I22" i="3" s="1"/>
  <c r="J22" i="3" s="1"/>
  <c r="U23" i="3"/>
  <c r="I23" i="3" s="1"/>
  <c r="J23" i="3" s="1"/>
  <c r="U24" i="3"/>
  <c r="I24" i="3" s="1"/>
  <c r="J24" i="3" s="1"/>
  <c r="U25" i="3"/>
  <c r="I25" i="3" s="1"/>
  <c r="J25" i="3" s="1"/>
  <c r="U26" i="3"/>
  <c r="I26" i="3" s="1"/>
  <c r="J26" i="3" s="1"/>
  <c r="U27" i="3"/>
  <c r="I27" i="3" s="1"/>
  <c r="J27" i="3" s="1"/>
  <c r="U28" i="3"/>
  <c r="I28" i="3" s="1"/>
  <c r="J28" i="3" s="1"/>
  <c r="U29" i="3"/>
  <c r="I29" i="3" s="1"/>
  <c r="J29" i="3" s="1"/>
  <c r="U30" i="3"/>
  <c r="I30" i="3" s="1"/>
  <c r="J30" i="3" s="1"/>
  <c r="U31" i="3"/>
  <c r="I31" i="3" s="1"/>
  <c r="J31" i="3" s="1"/>
  <c r="U32" i="3"/>
  <c r="I32" i="3" s="1"/>
  <c r="J32" i="3" s="1"/>
  <c r="K5" i="1"/>
  <c r="U5" i="17"/>
  <c r="E5" i="17" s="1"/>
  <c r="J5" i="17" s="1"/>
  <c r="U6" i="17"/>
  <c r="E6" i="17" s="1"/>
  <c r="J6" i="17" s="1"/>
  <c r="U7" i="17"/>
  <c r="E7" i="17" s="1"/>
  <c r="J7" i="17" s="1"/>
  <c r="U8" i="17"/>
  <c r="E8" i="17" s="1"/>
  <c r="J8" i="17" s="1"/>
  <c r="U9" i="17"/>
  <c r="E9" i="17" s="1"/>
  <c r="J9" i="17" s="1"/>
  <c r="U10" i="17"/>
  <c r="E10" i="17" s="1"/>
  <c r="J10" i="17" s="1"/>
  <c r="U11" i="17"/>
  <c r="E11" i="17" s="1"/>
  <c r="J11" i="17" s="1"/>
  <c r="U12" i="17"/>
  <c r="E12" i="17" s="1"/>
  <c r="J12" i="17" s="1"/>
  <c r="U13" i="17"/>
  <c r="E13" i="17" s="1"/>
  <c r="J13" i="17" s="1"/>
  <c r="U14" i="17"/>
  <c r="E14" i="17" s="1"/>
  <c r="J14" i="17" s="1"/>
  <c r="U15" i="17"/>
  <c r="E15" i="17" s="1"/>
  <c r="J15" i="17" s="1"/>
  <c r="U16" i="17"/>
  <c r="E16" i="17" s="1"/>
  <c r="J16" i="17" s="1"/>
  <c r="U17" i="17"/>
  <c r="E17" i="17" s="1"/>
  <c r="J17" i="17" s="1"/>
  <c r="U18" i="17"/>
  <c r="E18" i="17" s="1"/>
  <c r="J18" i="17" s="1"/>
  <c r="U19" i="17"/>
  <c r="E19" i="17" s="1"/>
  <c r="J19" i="17" s="1"/>
  <c r="U20" i="17"/>
  <c r="E20" i="17" s="1"/>
  <c r="J20" i="17" s="1"/>
  <c r="U21" i="17"/>
  <c r="E21" i="17" s="1"/>
  <c r="J21" i="17" s="1"/>
  <c r="U22" i="17"/>
  <c r="E22" i="17" s="1"/>
  <c r="J22" i="17" s="1"/>
  <c r="U23" i="17"/>
  <c r="E23" i="17" s="1"/>
  <c r="J23" i="17" s="1"/>
  <c r="U24" i="17"/>
  <c r="E24" i="17" s="1"/>
  <c r="J24" i="17" s="1"/>
  <c r="U25" i="17"/>
  <c r="J25" i="17" s="1"/>
  <c r="U26" i="17"/>
  <c r="E26" i="17" s="1"/>
  <c r="J26" i="17" s="1"/>
  <c r="U27" i="17"/>
  <c r="E27" i="17" s="1"/>
  <c r="J27" i="17" s="1"/>
  <c r="U28" i="17"/>
  <c r="E28" i="17" s="1"/>
  <c r="J28" i="17" s="1"/>
  <c r="U29" i="17"/>
  <c r="E29" i="17" s="1"/>
  <c r="J29" i="17" s="1"/>
  <c r="U30" i="17"/>
  <c r="E30" i="17" s="1"/>
  <c r="J30" i="17" s="1"/>
  <c r="U31" i="17"/>
  <c r="E31" i="17" s="1"/>
  <c r="J31" i="17" s="1"/>
  <c r="U32" i="17"/>
  <c r="E32" i="17" s="1"/>
  <c r="J32" i="17" s="1"/>
  <c r="U33" i="17"/>
  <c r="E33" i="17" s="1"/>
  <c r="J33" i="17" s="1"/>
  <c r="U34" i="17"/>
  <c r="E34" i="17" s="1"/>
  <c r="J34" i="17" s="1"/>
  <c r="U35" i="17"/>
  <c r="E35" i="17" s="1"/>
  <c r="J35" i="17" s="1"/>
  <c r="I36" i="17"/>
  <c r="H36" i="17"/>
  <c r="G36" i="17"/>
  <c r="U4" i="17"/>
  <c r="I38" i="16"/>
  <c r="G38" i="16"/>
  <c r="U37" i="16"/>
  <c r="E37" i="16" s="1"/>
  <c r="J37" i="16" s="1"/>
  <c r="U36" i="16"/>
  <c r="E36" i="16" s="1"/>
  <c r="J36" i="16" s="1"/>
  <c r="U35" i="16"/>
  <c r="E35" i="16" s="1"/>
  <c r="J35" i="16" s="1"/>
  <c r="U34" i="16"/>
  <c r="E34" i="16" s="1"/>
  <c r="J34" i="16" s="1"/>
  <c r="U33" i="16"/>
  <c r="E33" i="16" s="1"/>
  <c r="J33" i="16" s="1"/>
  <c r="U32" i="16"/>
  <c r="E32" i="16" s="1"/>
  <c r="J32" i="16" s="1"/>
  <c r="U31" i="16"/>
  <c r="E31" i="16" s="1"/>
  <c r="J31" i="16" s="1"/>
  <c r="U30" i="16"/>
  <c r="E30" i="16" s="1"/>
  <c r="J30" i="16" s="1"/>
  <c r="U29" i="16"/>
  <c r="E29" i="16" s="1"/>
  <c r="J29" i="16" s="1"/>
  <c r="U28" i="16"/>
  <c r="E28" i="16" s="1"/>
  <c r="J28" i="16" s="1"/>
  <c r="U27" i="16"/>
  <c r="E27" i="16" s="1"/>
  <c r="J27" i="16" s="1"/>
  <c r="U26" i="16"/>
  <c r="E26" i="16" s="1"/>
  <c r="J26" i="16" s="1"/>
  <c r="U25" i="16"/>
  <c r="E25" i="16" s="1"/>
  <c r="J25" i="16" s="1"/>
  <c r="U24" i="16"/>
  <c r="E24" i="16" s="1"/>
  <c r="J24" i="16" s="1"/>
  <c r="U23" i="16"/>
  <c r="E23" i="16" s="1"/>
  <c r="J23" i="16" s="1"/>
  <c r="U22" i="16"/>
  <c r="E22" i="16" s="1"/>
  <c r="J22" i="16" s="1"/>
  <c r="U21" i="16"/>
  <c r="E21" i="16" s="1"/>
  <c r="J21" i="16" s="1"/>
  <c r="U20" i="16"/>
  <c r="E20" i="16" s="1"/>
  <c r="J20" i="16" s="1"/>
  <c r="U19" i="16"/>
  <c r="E19" i="16" s="1"/>
  <c r="J19" i="16" s="1"/>
  <c r="U18" i="16"/>
  <c r="E18" i="16" s="1"/>
  <c r="J18" i="16" s="1"/>
  <c r="U17" i="16"/>
  <c r="E17" i="16" s="1"/>
  <c r="J17" i="16" s="1"/>
  <c r="U16" i="16"/>
  <c r="E16" i="16" s="1"/>
  <c r="J16" i="16" s="1"/>
  <c r="U15" i="16"/>
  <c r="E15" i="16" s="1"/>
  <c r="J15" i="16" s="1"/>
  <c r="U14" i="16"/>
  <c r="E14" i="16" s="1"/>
  <c r="J14" i="16" s="1"/>
  <c r="U13" i="16"/>
  <c r="E13" i="16" s="1"/>
  <c r="J13" i="16" s="1"/>
  <c r="U12" i="16"/>
  <c r="E12" i="16" s="1"/>
  <c r="J12" i="16" s="1"/>
  <c r="U11" i="16"/>
  <c r="E11" i="16" s="1"/>
  <c r="J11" i="16" s="1"/>
  <c r="U10" i="16"/>
  <c r="E10" i="16" s="1"/>
  <c r="J10" i="16" s="1"/>
  <c r="U9" i="16"/>
  <c r="E9" i="16" s="1"/>
  <c r="J9" i="16" s="1"/>
  <c r="U8" i="16"/>
  <c r="E8" i="16" s="1"/>
  <c r="J8" i="16" s="1"/>
  <c r="U7" i="16"/>
  <c r="E7" i="16" s="1"/>
  <c r="J7" i="16" s="1"/>
  <c r="U6" i="16"/>
  <c r="E6" i="16" s="1"/>
  <c r="J6" i="16" s="1"/>
  <c r="U5" i="16"/>
  <c r="E5" i="16" s="1"/>
  <c r="J5" i="16" s="1"/>
  <c r="U4" i="16"/>
  <c r="I38" i="5"/>
  <c r="H38" i="5"/>
  <c r="G38" i="5"/>
  <c r="U37" i="5"/>
  <c r="E37" i="5" s="1"/>
  <c r="J37" i="5" s="1"/>
  <c r="U36" i="5"/>
  <c r="E36" i="5" s="1"/>
  <c r="U35" i="5"/>
  <c r="E35" i="5" s="1"/>
  <c r="J35" i="5" s="1"/>
  <c r="U34" i="5"/>
  <c r="E34" i="5" s="1"/>
  <c r="U33" i="5"/>
  <c r="E33" i="5" s="1"/>
  <c r="J33" i="5" s="1"/>
  <c r="U32" i="5"/>
  <c r="E32" i="5" s="1"/>
  <c r="U31" i="5"/>
  <c r="E31" i="5" s="1"/>
  <c r="J31" i="5" s="1"/>
  <c r="U30" i="5"/>
  <c r="E30" i="5" s="1"/>
  <c r="U29" i="5"/>
  <c r="E29" i="5" s="1"/>
  <c r="J29" i="5" s="1"/>
  <c r="U28" i="5"/>
  <c r="E28" i="5" s="1"/>
  <c r="U27" i="5"/>
  <c r="E27" i="5" s="1"/>
  <c r="J27" i="5" s="1"/>
  <c r="U26" i="5"/>
  <c r="E26" i="5" s="1"/>
  <c r="J26" i="5" s="1"/>
  <c r="U25" i="5"/>
  <c r="E25" i="5" s="1"/>
  <c r="U24" i="5"/>
  <c r="E24" i="5" s="1"/>
  <c r="U23" i="5"/>
  <c r="E23" i="5" s="1"/>
  <c r="U22" i="5"/>
  <c r="E22" i="5" s="1"/>
  <c r="J22" i="5" s="1"/>
  <c r="U21" i="5"/>
  <c r="E21" i="5" s="1"/>
  <c r="U20" i="5"/>
  <c r="E20" i="5" s="1"/>
  <c r="J20" i="5" s="1"/>
  <c r="U19" i="5"/>
  <c r="E19" i="5" s="1"/>
  <c r="J19" i="5" s="1"/>
  <c r="U18" i="5"/>
  <c r="E18" i="5" s="1"/>
  <c r="J18" i="5" s="1"/>
  <c r="U17" i="5"/>
  <c r="E17" i="5" s="1"/>
  <c r="J17" i="5" s="1"/>
  <c r="U16" i="5"/>
  <c r="E16" i="5" s="1"/>
  <c r="U15" i="5"/>
  <c r="E15" i="5" s="1"/>
  <c r="J15" i="5" s="1"/>
  <c r="U14" i="5"/>
  <c r="E14" i="5" s="1"/>
  <c r="U13" i="5"/>
  <c r="E13" i="5" s="1"/>
  <c r="J13" i="5" s="1"/>
  <c r="U12" i="5"/>
  <c r="E12" i="5" s="1"/>
  <c r="J12" i="5" s="1"/>
  <c r="U11" i="5"/>
  <c r="E11" i="5" s="1"/>
  <c r="U10" i="5"/>
  <c r="E10" i="5" s="1"/>
  <c r="U9" i="5"/>
  <c r="E9" i="5" s="1"/>
  <c r="J9" i="5" s="1"/>
  <c r="U8" i="5"/>
  <c r="E8" i="5" s="1"/>
  <c r="U7" i="5"/>
  <c r="E7" i="5" s="1"/>
  <c r="J7" i="5" s="1"/>
  <c r="U6" i="5"/>
  <c r="E6" i="5" s="1"/>
  <c r="J6" i="5" s="1"/>
  <c r="U5" i="5"/>
  <c r="E5" i="5" s="1"/>
  <c r="U4" i="5"/>
  <c r="U5" i="6"/>
  <c r="E5" i="6" s="1"/>
  <c r="J5" i="6" s="1"/>
  <c r="U6" i="6"/>
  <c r="E6" i="6" s="1"/>
  <c r="J6" i="6" s="1"/>
  <c r="U7" i="6"/>
  <c r="E7" i="6" s="1"/>
  <c r="J7" i="6" s="1"/>
  <c r="U8" i="6"/>
  <c r="E8" i="6" s="1"/>
  <c r="J8" i="6" s="1"/>
  <c r="U9" i="6"/>
  <c r="E9" i="6" s="1"/>
  <c r="J9" i="6" s="1"/>
  <c r="U10" i="6"/>
  <c r="E10" i="6" s="1"/>
  <c r="J10" i="6" s="1"/>
  <c r="U11" i="6"/>
  <c r="E11" i="6" s="1"/>
  <c r="J11" i="6" s="1"/>
  <c r="U12" i="6"/>
  <c r="E12" i="6" s="1"/>
  <c r="J12" i="6" s="1"/>
  <c r="U13" i="6"/>
  <c r="E13" i="6" s="1"/>
  <c r="J13" i="6" s="1"/>
  <c r="U14" i="6"/>
  <c r="E14" i="6" s="1"/>
  <c r="J14" i="6" s="1"/>
  <c r="U15" i="6"/>
  <c r="E15" i="6" s="1"/>
  <c r="J15" i="6" s="1"/>
  <c r="U16" i="6"/>
  <c r="E16" i="6" s="1"/>
  <c r="J16" i="6" s="1"/>
  <c r="U17" i="6"/>
  <c r="E17" i="6" s="1"/>
  <c r="J17" i="6" s="1"/>
  <c r="U18" i="6"/>
  <c r="E18" i="6" s="1"/>
  <c r="J18" i="6" s="1"/>
  <c r="U19" i="6"/>
  <c r="E19" i="6" s="1"/>
  <c r="J19" i="6" s="1"/>
  <c r="U20" i="6"/>
  <c r="E20" i="6" s="1"/>
  <c r="J20" i="6" s="1"/>
  <c r="U21" i="6"/>
  <c r="E21" i="6" s="1"/>
  <c r="J21" i="6" s="1"/>
  <c r="U22" i="6"/>
  <c r="E22" i="6" s="1"/>
  <c r="J22" i="6" s="1"/>
  <c r="U23" i="6"/>
  <c r="E23" i="6" s="1"/>
  <c r="J23" i="6" s="1"/>
  <c r="U24" i="6"/>
  <c r="E24" i="6" s="1"/>
  <c r="J24" i="6" s="1"/>
  <c r="U25" i="6"/>
  <c r="E25" i="6" s="1"/>
  <c r="J25" i="6" s="1"/>
  <c r="U26" i="6"/>
  <c r="E26" i="6" s="1"/>
  <c r="J26" i="6" s="1"/>
  <c r="U27" i="6"/>
  <c r="E27" i="6" s="1"/>
  <c r="J27" i="6" s="1"/>
  <c r="U28" i="6"/>
  <c r="E28" i="6" s="1"/>
  <c r="J28" i="6" s="1"/>
  <c r="U29" i="6"/>
  <c r="E29" i="6" s="1"/>
  <c r="J29" i="6" s="1"/>
  <c r="U30" i="6"/>
  <c r="E30" i="6" s="1"/>
  <c r="J30" i="6" s="1"/>
  <c r="U31" i="6"/>
  <c r="E31" i="6" s="1"/>
  <c r="J31" i="6" s="1"/>
  <c r="U32" i="6"/>
  <c r="E32" i="6" s="1"/>
  <c r="J32" i="6" s="1"/>
  <c r="U33" i="6"/>
  <c r="E33" i="6" s="1"/>
  <c r="J33" i="6" s="1"/>
  <c r="U34" i="6"/>
  <c r="E34" i="6" s="1"/>
  <c r="J34" i="6" s="1"/>
  <c r="U35" i="6"/>
  <c r="E35" i="6" s="1"/>
  <c r="J35" i="6" s="1"/>
  <c r="U36" i="6"/>
  <c r="E36" i="6" s="1"/>
  <c r="J36" i="6" s="1"/>
  <c r="U37" i="6"/>
  <c r="E37" i="6" s="1"/>
  <c r="J37" i="6" s="1"/>
  <c r="I38" i="6"/>
  <c r="H38" i="6"/>
  <c r="G38" i="6"/>
  <c r="J36" i="5" l="1"/>
  <c r="J34" i="5"/>
  <c r="J32" i="5"/>
  <c r="J30" i="5"/>
  <c r="J28" i="5"/>
  <c r="J25" i="5"/>
  <c r="J24" i="5"/>
  <c r="J23" i="5"/>
  <c r="J21" i="5"/>
  <c r="J16" i="5"/>
  <c r="J14" i="5"/>
  <c r="J11" i="5"/>
  <c r="J10" i="5"/>
  <c r="J8" i="5"/>
  <c r="J5" i="5"/>
  <c r="F38" i="16"/>
  <c r="U38" i="16"/>
  <c r="E38" i="16" s="1"/>
  <c r="U36" i="17"/>
  <c r="E36" i="17" s="1"/>
  <c r="F38" i="5"/>
  <c r="U38" i="5"/>
  <c r="E38" i="5" s="1"/>
  <c r="F36" i="17"/>
  <c r="E4" i="17"/>
  <c r="J4" i="17" s="1"/>
  <c r="E4" i="16"/>
  <c r="J4" i="16" s="1"/>
  <c r="E4" i="5"/>
  <c r="J4" i="5" s="1"/>
  <c r="F38" i="6"/>
  <c r="U4" i="4"/>
  <c r="F33" i="1"/>
  <c r="Y6" i="1"/>
  <c r="L6" i="1" s="1"/>
  <c r="M6" i="1" s="1"/>
  <c r="Y7" i="1"/>
  <c r="L7" i="1" s="1"/>
  <c r="M7" i="1" s="1"/>
  <c r="Y8" i="1"/>
  <c r="L8" i="1" s="1"/>
  <c r="M8" i="1" s="1"/>
  <c r="Y9" i="1"/>
  <c r="L9" i="1" s="1"/>
  <c r="M9" i="1" s="1"/>
  <c r="Y10" i="1"/>
  <c r="L10" i="1" s="1"/>
  <c r="M10" i="1" s="1"/>
  <c r="Y11" i="1"/>
  <c r="L11" i="1" s="1"/>
  <c r="M11" i="1" s="1"/>
  <c r="Y12" i="1"/>
  <c r="L12" i="1" s="1"/>
  <c r="M12" i="1" s="1"/>
  <c r="Y13" i="1"/>
  <c r="L13" i="1" s="1"/>
  <c r="M13" i="1" s="1"/>
  <c r="Y14" i="1"/>
  <c r="L14" i="1" s="1"/>
  <c r="M14" i="1" s="1"/>
  <c r="Y15" i="1"/>
  <c r="L15" i="1" s="1"/>
  <c r="M15" i="1" s="1"/>
  <c r="Y16" i="1"/>
  <c r="L16" i="1" s="1"/>
  <c r="M16" i="1" s="1"/>
  <c r="Y17" i="1"/>
  <c r="L17" i="1" s="1"/>
  <c r="M17" i="1" s="1"/>
  <c r="Y18" i="1"/>
  <c r="L18" i="1" s="1"/>
  <c r="M18" i="1" s="1"/>
  <c r="Y19" i="1"/>
  <c r="L19" i="1" s="1"/>
  <c r="M19" i="1" s="1"/>
  <c r="Y20" i="1"/>
  <c r="L20" i="1" s="1"/>
  <c r="M20" i="1" s="1"/>
  <c r="Y21" i="1"/>
  <c r="L21" i="1" s="1"/>
  <c r="M21" i="1" s="1"/>
  <c r="Y22" i="1"/>
  <c r="L22" i="1" s="1"/>
  <c r="M22" i="1" s="1"/>
  <c r="Y23" i="1"/>
  <c r="L23" i="1" s="1"/>
  <c r="M23" i="1" s="1"/>
  <c r="Y24" i="1"/>
  <c r="L24" i="1" s="1"/>
  <c r="M24" i="1" s="1"/>
  <c r="Y25" i="1"/>
  <c r="L25" i="1" s="1"/>
  <c r="M25" i="1" s="1"/>
  <c r="Y26" i="1"/>
  <c r="L26" i="1" s="1"/>
  <c r="M26" i="1" s="1"/>
  <c r="Y27" i="1"/>
  <c r="L27" i="1" s="1"/>
  <c r="M27" i="1" s="1"/>
  <c r="Y28" i="1"/>
  <c r="L28" i="1" s="1"/>
  <c r="M28" i="1" s="1"/>
  <c r="Y29" i="1"/>
  <c r="L29" i="1" s="1"/>
  <c r="M29" i="1" s="1"/>
  <c r="Y30" i="1"/>
  <c r="L30" i="1" s="1"/>
  <c r="M30" i="1" s="1"/>
  <c r="Y31" i="1"/>
  <c r="L31" i="1" s="1"/>
  <c r="M31" i="1" s="1"/>
  <c r="Y32" i="1"/>
  <c r="L32" i="1" s="1"/>
  <c r="M32" i="1" s="1"/>
  <c r="U5" i="3"/>
  <c r="I5" i="3" s="1"/>
  <c r="J5" i="3" s="1"/>
  <c r="F33" i="3"/>
  <c r="G33" i="3"/>
  <c r="H33" i="3"/>
  <c r="G38" i="4"/>
  <c r="I38" i="4"/>
  <c r="Y5" i="1"/>
  <c r="L5" i="1" s="1"/>
  <c r="M5" i="1" s="1"/>
  <c r="E33" i="1"/>
  <c r="H33" i="1"/>
  <c r="I33" i="1"/>
  <c r="J33" i="1"/>
  <c r="E4" i="4" l="1"/>
  <c r="G33" i="1"/>
  <c r="J38" i="16"/>
  <c r="J36" i="17"/>
  <c r="J38" i="5"/>
  <c r="L33" i="1"/>
  <c r="E33" i="3"/>
  <c r="U38" i="4"/>
  <c r="E38" i="4" s="1"/>
  <c r="K33" i="1"/>
  <c r="I33" i="3"/>
  <c r="J33" i="3" l="1"/>
  <c r="M33" i="1"/>
  <c r="U4" i="6"/>
  <c r="U38" i="6" s="1"/>
  <c r="E38" i="6" s="1"/>
  <c r="E4" i="6" l="1"/>
  <c r="J4" i="6" s="1"/>
  <c r="J38" i="6" s="1"/>
  <c r="F32" i="4"/>
  <c r="J32" i="4" s="1"/>
  <c r="F35" i="4"/>
  <c r="J35" i="4" s="1"/>
  <c r="F6" i="4"/>
  <c r="J6" i="4" s="1"/>
  <c r="F12" i="4"/>
  <c r="J12" i="4" s="1"/>
  <c r="F14" i="4"/>
  <c r="J14" i="4" s="1"/>
  <c r="F16" i="4"/>
  <c r="J16" i="4" s="1"/>
  <c r="F37" i="4"/>
  <c r="J37" i="4" s="1"/>
  <c r="F13" i="4"/>
  <c r="F15" i="4"/>
  <c r="J15" i="4" s="1"/>
  <c r="F4" i="4"/>
  <c r="J4" i="4"/>
  <c r="J13" i="4"/>
  <c r="F20" i="4"/>
  <c r="J20" i="4"/>
  <c r="F29" i="4"/>
  <c r="J29" i="4" s="1"/>
  <c r="F33" i="4"/>
  <c r="J33" i="4" s="1"/>
  <c r="F23" i="4"/>
  <c r="J23" i="4" s="1"/>
  <c r="F9" i="4"/>
  <c r="J9" i="4" s="1"/>
  <c r="F34" i="4"/>
  <c r="J34" i="4" s="1"/>
  <c r="F30" i="4"/>
  <c r="J30" i="4" s="1"/>
  <c r="F19" i="4"/>
  <c r="J19" i="4"/>
  <c r="F21" i="4"/>
  <c r="J21" i="4" s="1"/>
  <c r="F17" i="4"/>
  <c r="J17" i="4" s="1"/>
  <c r="F18" i="4"/>
  <c r="J18" i="4"/>
  <c r="F26" i="4"/>
  <c r="J26" i="4" s="1"/>
  <c r="F5" i="4"/>
  <c r="F10" i="4"/>
  <c r="J10" i="4" s="1"/>
  <c r="F31" i="4"/>
  <c r="J31" i="4"/>
  <c r="F36" i="4"/>
  <c r="J36" i="4"/>
  <c r="F22" i="4"/>
  <c r="F28" i="4"/>
  <c r="J28" i="4" s="1"/>
  <c r="J22" i="4"/>
  <c r="F25" i="4"/>
  <c r="F24" i="4"/>
  <c r="F8" i="4"/>
  <c r="F11" i="4"/>
  <c r="F7" i="4"/>
  <c r="F27" i="4"/>
  <c r="J27" i="4" s="1"/>
  <c r="J5" i="4"/>
  <c r="J8" i="4"/>
  <c r="J24" i="4"/>
  <c r="J7" i="4"/>
  <c r="J25" i="4"/>
  <c r="J11" i="4"/>
  <c r="J38" i="4" l="1"/>
  <c r="F38" i="4"/>
</calcChain>
</file>

<file path=xl/sharedStrings.xml><?xml version="1.0" encoding="utf-8"?>
<sst xmlns="http://schemas.openxmlformats.org/spreadsheetml/2006/main" count="1457" uniqueCount="698">
  <si>
    <t>Nom…</t>
  </si>
  <si>
    <t>…prénom</t>
  </si>
  <si>
    <t>Implik</t>
  </si>
  <si>
    <t xml:space="preserve">classement 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</si>
  <si>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</si>
  <si>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</si>
  <si>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</si>
  <si>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</si>
  <si>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</si>
  <si>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</si>
  <si>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</si>
  <si>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</si>
  <si>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</si>
  <si>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Pts plus</t>
  </si>
  <si>
    <t xml:space="preserve">...et moins </t>
  </si>
  <si>
    <t xml:space="preserve">S2 </t>
  </si>
  <si>
    <t xml:space="preserve">… moins </t>
  </si>
  <si>
    <t>DST</t>
  </si>
  <si>
    <t>MOY T 1</t>
  </si>
  <si>
    <t>pts +</t>
  </si>
  <si>
    <t>classe 2nde 1</t>
  </si>
  <si>
    <t>Rattrapage Q.c.s.</t>
  </si>
  <si>
    <t>SECONDES</t>
  </si>
  <si>
    <t>Implication Trimestre 1</t>
  </si>
  <si>
    <t>BESSOUYEH ZEINA</t>
  </si>
  <si>
    <t>BOUKOUNA ADAM</t>
  </si>
  <si>
    <t>CHERRAD INES</t>
  </si>
  <si>
    <t>DELESSARD CHLOE</t>
  </si>
  <si>
    <t>DELISLE JONAH</t>
  </si>
  <si>
    <t>DELVART MANON</t>
  </si>
  <si>
    <t>DEVY LORENA</t>
  </si>
  <si>
    <t>DUTAILLY HUGO</t>
  </si>
  <si>
    <t>EDDAOUE SARA</t>
  </si>
  <si>
    <t>EYOKA SARAH</t>
  </si>
  <si>
    <t>FAHS ZAHRA</t>
  </si>
  <si>
    <t>FIRMIN CHIARA</t>
  </si>
  <si>
    <t>KABLI ANAS</t>
  </si>
  <si>
    <t>LAHSSINI ILYANE</t>
  </si>
  <si>
    <t>LE NINIVEN MATHIEU</t>
  </si>
  <si>
    <t>LEBOEUF THOMAS</t>
  </si>
  <si>
    <t>MAHIOU ZAHRA</t>
  </si>
  <si>
    <t>MARTINS HUGO</t>
  </si>
  <si>
    <t>MAYAMONA ANJO</t>
  </si>
  <si>
    <t>MENDEZ JULIA</t>
  </si>
  <si>
    <t>NESTORET ELYNA</t>
  </si>
  <si>
    <t>RIBEIRO ELENA</t>
  </si>
  <si>
    <t>RODIAN JULES</t>
  </si>
  <si>
    <t>SOW RAYAN</t>
  </si>
  <si>
    <t>TANNIOU MATTEO</t>
  </si>
  <si>
    <t>TODOROV RAPHAEL</t>
  </si>
  <si>
    <t>TRABELSI RAYAN</t>
  </si>
  <si>
    <t>Moyenne minimale</t>
  </si>
  <si>
    <t>Moyenne maximale</t>
  </si>
  <si>
    <t>% inférieur à 8</t>
  </si>
  <si>
    <t>% entre 8 et 12</t>
  </si>
  <si>
    <t>% supérieur à 12</t>
  </si>
  <si>
    <t>MILLET ADAM</t>
  </si>
  <si>
    <t>Angelina</t>
  </si>
  <si>
    <t xml:space="preserve">FERNANDES </t>
  </si>
  <si>
    <t xml:space="preserve">BEKKAT </t>
  </si>
  <si>
    <t xml:space="preserve">BELLET </t>
  </si>
  <si>
    <t xml:space="preserve">BOUZIANE </t>
  </si>
  <si>
    <t xml:space="preserve">DUMARQUEZ </t>
  </si>
  <si>
    <t xml:space="preserve">ELENGA ITOUA </t>
  </si>
  <si>
    <t xml:space="preserve">FLAMIN-LEANDRI </t>
  </si>
  <si>
    <t xml:space="preserve">FOUCHAL </t>
  </si>
  <si>
    <t xml:space="preserve">GUIRRE </t>
  </si>
  <si>
    <t xml:space="preserve">LAGARDE </t>
  </si>
  <si>
    <t xml:space="preserve">SENTENAC </t>
  </si>
  <si>
    <t xml:space="preserve">TAHARI </t>
  </si>
  <si>
    <t xml:space="preserve">ZEMIT CHATTI </t>
  </si>
  <si>
    <t>Matteo</t>
  </si>
  <si>
    <t xml:space="preserve">RIBEIRO </t>
  </si>
  <si>
    <t xml:space="preserve">TANNIOU </t>
  </si>
  <si>
    <t xml:space="preserve">ARZA CEBADA </t>
  </si>
  <si>
    <t xml:space="preserve">DUARTE COSTA </t>
  </si>
  <si>
    <t xml:space="preserve">LEROY </t>
  </si>
  <si>
    <t>NOM</t>
  </si>
  <si>
    <t xml:space="preserve">FONTANA </t>
  </si>
  <si>
    <t xml:space="preserve">GUTU </t>
  </si>
  <si>
    <t xml:space="preserve">ISSAOUB ALLAH </t>
  </si>
  <si>
    <t xml:space="preserve">LUMUENI </t>
  </si>
  <si>
    <t xml:space="preserve">TEKIN </t>
  </si>
  <si>
    <t xml:space="preserve">1ères </t>
  </si>
  <si>
    <t xml:space="preserve">Terminales </t>
  </si>
  <si>
    <r>
      <t xml:space="preserve">mardi 26 Nov 10h20 </t>
    </r>
    <r>
      <rPr>
        <sz val="10"/>
        <rFont val="Arial"/>
        <family val="2"/>
        <charset val="1"/>
      </rPr>
      <t xml:space="preserve">- </t>
    </r>
    <r>
      <rPr>
        <b/>
        <sz val="10"/>
        <color indexed="60"/>
        <rFont val="Arial"/>
        <family val="2"/>
      </rPr>
      <t>Salle 1</t>
    </r>
  </si>
  <si>
    <t xml:space="preserve">2nde </t>
  </si>
  <si>
    <t xml:space="preserve">1ère </t>
  </si>
  <si>
    <t>Term G</t>
  </si>
  <si>
    <t xml:space="preserve">Qcs N°  </t>
  </si>
  <si>
    <t xml:space="preserve">Qcs N° </t>
  </si>
  <si>
    <t xml:space="preserve">Qcs N° 1 </t>
  </si>
  <si>
    <t>Zemit</t>
  </si>
  <si>
    <t>s</t>
  </si>
  <si>
    <t>MOY</t>
  </si>
  <si>
    <t>rg</t>
  </si>
  <si>
    <t>Phi</t>
  </si>
  <si>
    <t>HG</t>
  </si>
  <si>
    <t>GB1</t>
  </si>
  <si>
    <t>Esp 2</t>
  </si>
  <si>
    <t>All 2</t>
  </si>
  <si>
    <t>Math</t>
  </si>
  <si>
    <t>E SC</t>
  </si>
  <si>
    <t>SES</t>
  </si>
  <si>
    <t>NSI</t>
  </si>
  <si>
    <t>SVT</t>
  </si>
  <si>
    <t>HGGSP</t>
  </si>
  <si>
    <t>Math C</t>
  </si>
  <si>
    <t>Math E</t>
  </si>
  <si>
    <t xml:space="preserve">EPS </t>
  </si>
  <si>
    <t>ALL S</t>
  </si>
  <si>
    <t>Moy</t>
  </si>
  <si>
    <t>Fra O</t>
  </si>
  <si>
    <t>Fra E</t>
  </si>
  <si>
    <t xml:space="preserve">SES </t>
  </si>
  <si>
    <t>HLP</t>
  </si>
  <si>
    <t>PhCh</t>
  </si>
  <si>
    <t>EMC</t>
  </si>
  <si>
    <t>GB</t>
  </si>
  <si>
    <t>ESP</t>
  </si>
  <si>
    <t>ALL</t>
  </si>
  <si>
    <t>Chi</t>
  </si>
  <si>
    <t>Coefficients</t>
  </si>
  <si>
    <t>Matières</t>
  </si>
  <si>
    <t>DGEMC</t>
  </si>
  <si>
    <t>EPS</t>
  </si>
  <si>
    <t>Mat C</t>
  </si>
  <si>
    <t>MAT E</t>
  </si>
  <si>
    <t xml:space="preserve">Moy 1ère </t>
  </si>
  <si>
    <t>Sanctions</t>
  </si>
  <si>
    <t>F</t>
  </si>
  <si>
    <t>C</t>
  </si>
  <si>
    <t>A</t>
  </si>
  <si>
    <t>E</t>
  </si>
  <si>
    <t>x</t>
  </si>
  <si>
    <t>Nom et prénom</t>
  </si>
  <si>
    <t>TG7</t>
  </si>
  <si>
    <t>BEKKAT ANIS</t>
  </si>
  <si>
    <t>BEN ZINA SOULEYMENE</t>
  </si>
  <si>
    <t>BOUZIANE DAREN</t>
  </si>
  <si>
    <t>DUMARQUEZ LINDSAY</t>
  </si>
  <si>
    <t>ELENGA ITOUA CHRISSANGE</t>
  </si>
  <si>
    <t>FOUCHAL JUGHURTHA</t>
  </si>
  <si>
    <t>LOPEZ PENA DAVID</t>
  </si>
  <si>
    <t>SENTENAC ALEXANDRE</t>
  </si>
  <si>
    <t>TAHARI TAYSSIR</t>
  </si>
  <si>
    <t>ZEMIT CHATTI ISMAIL IHEB</t>
  </si>
  <si>
    <t>ZHU OCEANE</t>
  </si>
  <si>
    <t>BAGNAH-GAMON SHANNA</t>
  </si>
  <si>
    <t>COTOC BENJAMIN</t>
  </si>
  <si>
    <t>MAQUINAY LOAN</t>
  </si>
  <si>
    <t>MASIYA VAINQUEUR PENIEL</t>
  </si>
  <si>
    <t>MOKABI NZINGA ANGELO</t>
  </si>
  <si>
    <t>PONTE CLARA</t>
  </si>
  <si>
    <t>RIBEIRO CLEMENCE</t>
  </si>
  <si>
    <t>SAEED ILYES</t>
  </si>
  <si>
    <t>SMADJA WARREN</t>
  </si>
  <si>
    <t>CHENEDE MADENN</t>
  </si>
  <si>
    <t>FLAMIN-LEANDRI THOMAS</t>
  </si>
  <si>
    <t>GUIRRE SAFIYA</t>
  </si>
  <si>
    <t>BELLET LEONARD</t>
  </si>
  <si>
    <t>LAVIGNE ENZO</t>
  </si>
  <si>
    <r>
      <t xml:space="preserve">G4= 28 ; </t>
    </r>
    <r>
      <rPr>
        <b/>
        <sz val="10"/>
        <color indexed="16"/>
        <rFont val="Arial"/>
        <family val="2"/>
        <charset val="1"/>
      </rPr>
      <t xml:space="preserve">G7 = 0 ; </t>
    </r>
    <r>
      <rPr>
        <b/>
        <sz val="10"/>
        <color indexed="21"/>
        <rFont val="Arial"/>
        <family val="2"/>
        <charset val="1"/>
      </rPr>
      <t>G5 = 0</t>
    </r>
  </si>
  <si>
    <t>classe 2nde 3</t>
  </si>
  <si>
    <t>classe 2nde 4</t>
  </si>
  <si>
    <t>classe 2nde 7</t>
  </si>
  <si>
    <t>classe 2nde 9</t>
  </si>
  <si>
    <t>G7 = 34</t>
  </si>
  <si>
    <t xml:space="preserve">AMARI </t>
  </si>
  <si>
    <t>Géraldine</t>
  </si>
  <si>
    <t xml:space="preserve">BAGNAH-GAMON </t>
  </si>
  <si>
    <t>SHANNA</t>
  </si>
  <si>
    <t>ANIS</t>
  </si>
  <si>
    <t>LEONARD</t>
  </si>
  <si>
    <t xml:space="preserve">BEN ZINA </t>
  </si>
  <si>
    <t>SOULEYMENE</t>
  </si>
  <si>
    <t>DAREN</t>
  </si>
  <si>
    <t xml:space="preserve">CHENEDE </t>
  </si>
  <si>
    <t>MADENN</t>
  </si>
  <si>
    <t xml:space="preserve">COTOC </t>
  </si>
  <si>
    <t>BENJAMIN</t>
  </si>
  <si>
    <t>LINDSAY</t>
  </si>
  <si>
    <t>CHRISSANGE</t>
  </si>
  <si>
    <t>THOMAS</t>
  </si>
  <si>
    <t>JUGHURTHA</t>
  </si>
  <si>
    <t>SAFIYA</t>
  </si>
  <si>
    <t>AUTOMNE</t>
  </si>
  <si>
    <t xml:space="preserve">LAVIGNE </t>
  </si>
  <si>
    <t>ENZO</t>
  </si>
  <si>
    <t xml:space="preserve">LOPEZ PENA </t>
  </si>
  <si>
    <t>DAVID</t>
  </si>
  <si>
    <t xml:space="preserve">MAQUINAY </t>
  </si>
  <si>
    <t>LOAN</t>
  </si>
  <si>
    <t xml:space="preserve">MASIYA VAINQUEUR </t>
  </si>
  <si>
    <t>PENIEL</t>
  </si>
  <si>
    <t xml:space="preserve">MILLET </t>
  </si>
  <si>
    <t>ADAM</t>
  </si>
  <si>
    <t xml:space="preserve">MOKABI NZINGA </t>
  </si>
  <si>
    <t>ANGELO</t>
  </si>
  <si>
    <t xml:space="preserve">PONTE </t>
  </si>
  <si>
    <t>CLARA</t>
  </si>
  <si>
    <t>CLEMENCE</t>
  </si>
  <si>
    <t xml:space="preserve">SAEED </t>
  </si>
  <si>
    <t>ILYES</t>
  </si>
  <si>
    <t>ALEXANDRE</t>
  </si>
  <si>
    <t xml:space="preserve">SMADJA </t>
  </si>
  <si>
    <t>WARREN</t>
  </si>
  <si>
    <t>TAYSSIR</t>
  </si>
  <si>
    <t>ISMAIL IHEB</t>
  </si>
  <si>
    <t xml:space="preserve">ZHU </t>
  </si>
  <si>
    <t>OCEANE</t>
  </si>
  <si>
    <t>LUCIA</t>
  </si>
  <si>
    <t>Ethan</t>
  </si>
  <si>
    <t xml:space="preserve">BRIAND </t>
  </si>
  <si>
    <t>Valentine</t>
  </si>
  <si>
    <t>LUKAS</t>
  </si>
  <si>
    <t xml:space="preserve">CANEIRA-ORANGE </t>
  </si>
  <si>
    <t>MELISSA</t>
  </si>
  <si>
    <t xml:space="preserve">DUBOIS </t>
  </si>
  <si>
    <t>Zoé</t>
  </si>
  <si>
    <t xml:space="preserve">DUHAMEL </t>
  </si>
  <si>
    <t>LOUISA</t>
  </si>
  <si>
    <t>ESPINOSA</t>
  </si>
  <si>
    <t xml:space="preserve"> Tilio</t>
  </si>
  <si>
    <t xml:space="preserve">FERRY </t>
  </si>
  <si>
    <t>ADLANE</t>
  </si>
  <si>
    <t xml:space="preserve">FIGUEIREDO </t>
  </si>
  <si>
    <t>JULES</t>
  </si>
  <si>
    <t>MAXIMUS</t>
  </si>
  <si>
    <t xml:space="preserve">LAMRI </t>
  </si>
  <si>
    <t>SALAH-MADINE</t>
  </si>
  <si>
    <t xml:space="preserve">LEPORT </t>
  </si>
  <si>
    <t>AURELIEN</t>
  </si>
  <si>
    <t>JEANNE</t>
  </si>
  <si>
    <t>JADDEN</t>
  </si>
  <si>
    <t>MAGRO DA SILVA</t>
  </si>
  <si>
    <t xml:space="preserve"> RAFAEL</t>
  </si>
  <si>
    <t xml:space="preserve">MALHO </t>
  </si>
  <si>
    <t>ALLAN</t>
  </si>
  <si>
    <t xml:space="preserve">MARZIALI </t>
  </si>
  <si>
    <t xml:space="preserve">MICHEL </t>
  </si>
  <si>
    <t>Samuel</t>
  </si>
  <si>
    <t xml:space="preserve">NDIAYE OUMOU </t>
  </si>
  <si>
    <t xml:space="preserve">MARIETATY </t>
  </si>
  <si>
    <t>ROMAIN</t>
  </si>
  <si>
    <t xml:space="preserve">OLOGOUDOU </t>
  </si>
  <si>
    <t>ARNAUD</t>
  </si>
  <si>
    <t xml:space="preserve">OZTURK </t>
  </si>
  <si>
    <t>Ewan</t>
  </si>
  <si>
    <t xml:space="preserve">ALLALEN </t>
  </si>
  <si>
    <t>CHAHINEZ</t>
  </si>
  <si>
    <t>ANDRIANARIVELO</t>
  </si>
  <si>
    <t xml:space="preserve"> JORDAN</t>
  </si>
  <si>
    <t xml:space="preserve">BACCHIOLELLI </t>
  </si>
  <si>
    <t>DINA</t>
  </si>
  <si>
    <t xml:space="preserve">BENAMARA </t>
  </si>
  <si>
    <t>SOREN</t>
  </si>
  <si>
    <t xml:space="preserve">BOUAKAZ </t>
  </si>
  <si>
    <t>ALAA</t>
  </si>
  <si>
    <t xml:space="preserve">BROUSSAL </t>
  </si>
  <si>
    <t>THEO</t>
  </si>
  <si>
    <t xml:space="preserve">CHAUVIN-DELVERT </t>
  </si>
  <si>
    <t>AGATHE</t>
  </si>
  <si>
    <t xml:space="preserve">CHRIQUI </t>
  </si>
  <si>
    <t>Eva</t>
  </si>
  <si>
    <t>COMBERIEU BOULAY</t>
  </si>
  <si>
    <t xml:space="preserve"> LISANDRE</t>
  </si>
  <si>
    <t xml:space="preserve">DEROUINEAU </t>
  </si>
  <si>
    <t>ESTEBAN</t>
  </si>
  <si>
    <t xml:space="preserve">DESSALLES NZANG </t>
  </si>
  <si>
    <t>ESTHER</t>
  </si>
  <si>
    <t xml:space="preserve">DIEYE MOHAMMED </t>
  </si>
  <si>
    <t>AL NABI</t>
  </si>
  <si>
    <t xml:space="preserve">DJAMENI </t>
  </si>
  <si>
    <t>Divinaëlle</t>
  </si>
  <si>
    <t xml:space="preserve">ELOURI </t>
  </si>
  <si>
    <t>WISSALE</t>
  </si>
  <si>
    <t xml:space="preserve">FLEYFEL </t>
  </si>
  <si>
    <t>JAMES</t>
  </si>
  <si>
    <t xml:space="preserve">FRASIE </t>
  </si>
  <si>
    <t>Shana</t>
  </si>
  <si>
    <t>GANDIBLEUX</t>
  </si>
  <si>
    <t xml:space="preserve"> ZAINA</t>
  </si>
  <si>
    <t xml:space="preserve">GARCIA </t>
  </si>
  <si>
    <t>Johan</t>
  </si>
  <si>
    <t xml:space="preserve">GERMINET DE BERSAQUES </t>
  </si>
  <si>
    <t>Baptiste</t>
  </si>
  <si>
    <t xml:space="preserve">GIRARDCLOS </t>
  </si>
  <si>
    <t>Louis</t>
  </si>
  <si>
    <t xml:space="preserve">HADJ HOUAOUI </t>
  </si>
  <si>
    <t>SHIRINE</t>
  </si>
  <si>
    <t xml:space="preserve">HERES </t>
  </si>
  <si>
    <t>Alexandra</t>
  </si>
  <si>
    <t xml:space="preserve">LAPORTE </t>
  </si>
  <si>
    <t>MARLONE</t>
  </si>
  <si>
    <t>Elisa</t>
  </si>
  <si>
    <t xml:space="preserve">MIKAYELYAN </t>
  </si>
  <si>
    <t>ANDRANIK</t>
  </si>
  <si>
    <t xml:space="preserve">NGAPETH </t>
  </si>
  <si>
    <t>YULL-YLANN</t>
  </si>
  <si>
    <t xml:space="preserve">POUSSIER </t>
  </si>
  <si>
    <t>Anne-Charlotte</t>
  </si>
  <si>
    <t>PREVOT</t>
  </si>
  <si>
    <t xml:space="preserve"> ROBIN</t>
  </si>
  <si>
    <t xml:space="preserve">ROULEAU </t>
  </si>
  <si>
    <t>ELISABETH</t>
  </si>
  <si>
    <t xml:space="preserve">TCHAKO NITCHEU </t>
  </si>
  <si>
    <t>AARONA</t>
  </si>
  <si>
    <t>ESMA</t>
  </si>
  <si>
    <t xml:space="preserve">UNIMON </t>
  </si>
  <si>
    <t>AUBREE</t>
  </si>
  <si>
    <t xml:space="preserve">PERROT </t>
  </si>
  <si>
    <t>NATHAN</t>
  </si>
  <si>
    <t xml:space="preserve">PHILIPPE-COQ </t>
  </si>
  <si>
    <t>MATHIS</t>
  </si>
  <si>
    <t xml:space="preserve">RONDEL-RAPON </t>
  </si>
  <si>
    <t>LENNY</t>
  </si>
  <si>
    <t xml:space="preserve">ARNONE </t>
  </si>
  <si>
    <t>STELLA</t>
  </si>
  <si>
    <t xml:space="preserve">AZAMBOURG </t>
  </si>
  <si>
    <t>Quentin</t>
  </si>
  <si>
    <t xml:space="preserve">AZZABI </t>
  </si>
  <si>
    <t>YESSINE</t>
  </si>
  <si>
    <t>SARAH</t>
  </si>
  <si>
    <t xml:space="preserve">BURDET SEPEROUMAL </t>
  </si>
  <si>
    <t>LOU</t>
  </si>
  <si>
    <t xml:space="preserve">CONSTANTE </t>
  </si>
  <si>
    <t>AYLEA</t>
  </si>
  <si>
    <t>DUPIN</t>
  </si>
  <si>
    <t xml:space="preserve"> LOHAN</t>
  </si>
  <si>
    <t xml:space="preserve">GALITA </t>
  </si>
  <si>
    <t xml:space="preserve">GANGA ZANDZOU </t>
  </si>
  <si>
    <t>EMMA</t>
  </si>
  <si>
    <t xml:space="preserve">GIMILIO </t>
  </si>
  <si>
    <t>ALOIS</t>
  </si>
  <si>
    <t>JABIR</t>
  </si>
  <si>
    <t>NAYLA</t>
  </si>
  <si>
    <t xml:space="preserve">JALENQUES </t>
  </si>
  <si>
    <t>LYSA</t>
  </si>
  <si>
    <t xml:space="preserve">JORGE DE ABREU </t>
  </si>
  <si>
    <t>TANIA</t>
  </si>
  <si>
    <t>JOVER TAVARES</t>
  </si>
  <si>
    <t xml:space="preserve"> CHLOE</t>
  </si>
  <si>
    <t xml:space="preserve">KAID </t>
  </si>
  <si>
    <t xml:space="preserve">LACHÉ </t>
  </si>
  <si>
    <t>Noan</t>
  </si>
  <si>
    <t xml:space="preserve">LAI </t>
  </si>
  <si>
    <t>CLEMENT</t>
  </si>
  <si>
    <t xml:space="preserve">MACH </t>
  </si>
  <si>
    <t>EMILIE</t>
  </si>
  <si>
    <t xml:space="preserve">MEYLEUC </t>
  </si>
  <si>
    <t>Lauren</t>
  </si>
  <si>
    <t xml:space="preserve">MOKRANE </t>
  </si>
  <si>
    <t>AYA</t>
  </si>
  <si>
    <t xml:space="preserve">MOREAU </t>
  </si>
  <si>
    <t>HUGO</t>
  </si>
  <si>
    <t xml:space="preserve">NGO </t>
  </si>
  <si>
    <t xml:space="preserve">PONGERARD </t>
  </si>
  <si>
    <t>ALWENA</t>
  </si>
  <si>
    <t>RAIAH</t>
  </si>
  <si>
    <t xml:space="preserve"> Ahcene</t>
  </si>
  <si>
    <t xml:space="preserve">RENAULT </t>
  </si>
  <si>
    <t>NOLAN</t>
  </si>
  <si>
    <t xml:space="preserve">SEGUIN-CADICHE </t>
  </si>
  <si>
    <t>KAYLIAN</t>
  </si>
  <si>
    <t xml:space="preserve">SPAN </t>
  </si>
  <si>
    <t>DARIAN</t>
  </si>
  <si>
    <t xml:space="preserve">STADELMANN </t>
  </si>
  <si>
    <t>LOUIS</t>
  </si>
  <si>
    <t>MILAN</t>
  </si>
  <si>
    <t xml:space="preserve">VARRESE </t>
  </si>
  <si>
    <t>NOAH</t>
  </si>
  <si>
    <t xml:space="preserve">VERRECKEN </t>
  </si>
  <si>
    <t>Mathias</t>
  </si>
  <si>
    <t xml:space="preserve">VIGNE GARCIA </t>
  </si>
  <si>
    <t>CLEO</t>
  </si>
  <si>
    <t xml:space="preserve">ALBERTINI </t>
  </si>
  <si>
    <t>VALENTINE</t>
  </si>
  <si>
    <t>DUARTE</t>
  </si>
  <si>
    <t>Mélissa</t>
  </si>
  <si>
    <t>REGA (léo)</t>
  </si>
  <si>
    <r>
      <t xml:space="preserve">Léo </t>
    </r>
    <r>
      <rPr>
        <b/>
        <sz val="6"/>
        <color rgb="FF000000"/>
        <rFont val="Bookman Old Style"/>
        <family val="1"/>
      </rPr>
      <t>ELEONORE</t>
    </r>
  </si>
  <si>
    <t>Sexe</t>
  </si>
  <si>
    <t>Régime</t>
  </si>
  <si>
    <t>Date nais</t>
  </si>
  <si>
    <t>Option1</t>
  </si>
  <si>
    <t>Option2</t>
  </si>
  <si>
    <t>Option3</t>
  </si>
  <si>
    <t>Option4</t>
  </si>
  <si>
    <t>Option5</t>
  </si>
  <si>
    <t>Option6</t>
  </si>
  <si>
    <t>AMARI GERALDINE</t>
  </si>
  <si>
    <t>P1</t>
  </si>
  <si>
    <t>EXT</t>
  </si>
  <si>
    <t>AGL1</t>
  </si>
  <si>
    <t>ESP2</t>
  </si>
  <si>
    <t>MATHS</t>
  </si>
  <si>
    <t>M</t>
  </si>
  <si>
    <t>ALL2</t>
  </si>
  <si>
    <t>ALL9</t>
  </si>
  <si>
    <t>HI-GE</t>
  </si>
  <si>
    <t>P2</t>
  </si>
  <si>
    <t>DP5</t>
  </si>
  <si>
    <t>MATCO</t>
  </si>
  <si>
    <t>AVIRO</t>
  </si>
  <si>
    <t>CHI2</t>
  </si>
  <si>
    <t>LAGARDE AUTOMNE</t>
  </si>
  <si>
    <t>HLPHI</t>
  </si>
  <si>
    <t>NSINF</t>
  </si>
  <si>
    <t>MATEX</t>
  </si>
  <si>
    <t>F   N</t>
  </si>
  <si>
    <t>BRAJAL-B F</t>
  </si>
  <si>
    <t>BURDET S</t>
  </si>
  <si>
    <t xml:space="preserve">AIDLI </t>
  </si>
  <si>
    <t xml:space="preserve">AYDIN </t>
  </si>
  <si>
    <t>LEA</t>
  </si>
  <si>
    <t>YOUSSEF</t>
  </si>
  <si>
    <t xml:space="preserve">BERNARD </t>
  </si>
  <si>
    <t xml:space="preserve">BOUTEGRABET </t>
  </si>
  <si>
    <t>MASSYL</t>
  </si>
  <si>
    <t>Paul</t>
  </si>
  <si>
    <t xml:space="preserve">CAPDEBARTHES-PAUTRAT </t>
  </si>
  <si>
    <t>CHEN</t>
  </si>
  <si>
    <t xml:space="preserve"> INES</t>
  </si>
  <si>
    <t xml:space="preserve">DANIELS </t>
  </si>
  <si>
    <t>ALEXIA</t>
  </si>
  <si>
    <t xml:space="preserve">DAOUT </t>
  </si>
  <si>
    <t xml:space="preserve">DECHIR </t>
  </si>
  <si>
    <t>LINA</t>
  </si>
  <si>
    <t xml:space="preserve">DEVIC </t>
  </si>
  <si>
    <t>Capucine</t>
  </si>
  <si>
    <t>ENHAILI</t>
  </si>
  <si>
    <t>GETTO</t>
  </si>
  <si>
    <t xml:space="preserve"> LORIANE</t>
  </si>
  <si>
    <t xml:space="preserve">GRILO NHOUYVANISVONG </t>
  </si>
  <si>
    <t>CAMILLE</t>
  </si>
  <si>
    <t xml:space="preserve">GUIOSE </t>
  </si>
  <si>
    <t>Ja-hëllya</t>
  </si>
  <si>
    <t>HARFOUCHE</t>
  </si>
  <si>
    <t xml:space="preserve"> GIULIA</t>
  </si>
  <si>
    <t xml:space="preserve">HOCINI </t>
  </si>
  <si>
    <t>Camille</t>
  </si>
  <si>
    <t xml:space="preserve">JEYATHEEPAN </t>
  </si>
  <si>
    <t>Madhev</t>
  </si>
  <si>
    <t xml:space="preserve">KHODJA </t>
  </si>
  <si>
    <t>Adam</t>
  </si>
  <si>
    <t xml:space="preserve">LE CLAY </t>
  </si>
  <si>
    <t xml:space="preserve">MARSEILLE </t>
  </si>
  <si>
    <t>SCOTT</t>
  </si>
  <si>
    <t>MIRLAND</t>
  </si>
  <si>
    <t xml:space="preserve"> JULES</t>
  </si>
  <si>
    <t xml:space="preserve">MRABET </t>
  </si>
  <si>
    <t>TESNIM</t>
  </si>
  <si>
    <t xml:space="preserve">NOGUERA </t>
  </si>
  <si>
    <t>CLOE</t>
  </si>
  <si>
    <t>NOROJAONA</t>
  </si>
  <si>
    <t xml:space="preserve"> LUCAS</t>
  </si>
  <si>
    <t xml:space="preserve">PENAFIEL </t>
  </si>
  <si>
    <t>ELENA</t>
  </si>
  <si>
    <t xml:space="preserve">PEREZ--SY </t>
  </si>
  <si>
    <t>Ambre</t>
  </si>
  <si>
    <t>Hema</t>
  </si>
  <si>
    <t xml:space="preserve">RECHACHE-DE CARVALHO </t>
  </si>
  <si>
    <t xml:space="preserve">RHARRABTI </t>
  </si>
  <si>
    <t>FARAH</t>
  </si>
  <si>
    <t xml:space="preserve">SABBAN </t>
  </si>
  <si>
    <t>Salma</t>
  </si>
  <si>
    <t>SIDHOUM</t>
  </si>
  <si>
    <t xml:space="preserve"> ILIES</t>
  </si>
  <si>
    <t xml:space="preserve">SIDHOUM </t>
  </si>
  <si>
    <t>NASSIM</t>
  </si>
  <si>
    <t xml:space="preserve">VALO BLANCO </t>
  </si>
  <si>
    <t>Jules</t>
  </si>
  <si>
    <t xml:space="preserve">ALCARAZ </t>
  </si>
  <si>
    <t>CECILIA</t>
  </si>
  <si>
    <t xml:space="preserve">AMRANE </t>
  </si>
  <si>
    <t>SYRINE</t>
  </si>
  <si>
    <t xml:space="preserve">AMRI </t>
  </si>
  <si>
    <t xml:space="preserve">BARBEIRA </t>
  </si>
  <si>
    <t>JULIE</t>
  </si>
  <si>
    <t xml:space="preserve">BATONI </t>
  </si>
  <si>
    <t xml:space="preserve">BEFENO </t>
  </si>
  <si>
    <t>MAHEL</t>
  </si>
  <si>
    <t xml:space="preserve">BOUDJEMAA </t>
  </si>
  <si>
    <t>MAYLIS</t>
  </si>
  <si>
    <t xml:space="preserve">BOURVEN TOUZET </t>
  </si>
  <si>
    <t>MANON</t>
  </si>
  <si>
    <t xml:space="preserve">CANZANELLA </t>
  </si>
  <si>
    <t>Mathis</t>
  </si>
  <si>
    <t xml:space="preserve">CEDRONE </t>
  </si>
  <si>
    <t>LIVIO</t>
  </si>
  <si>
    <t xml:space="preserve">COUTEAU </t>
  </si>
  <si>
    <t>Mattéo</t>
  </si>
  <si>
    <t xml:space="preserve">DJERROUD </t>
  </si>
  <si>
    <t>LYCIA</t>
  </si>
  <si>
    <t xml:space="preserve">ELATAWY </t>
  </si>
  <si>
    <t>AYAA</t>
  </si>
  <si>
    <t xml:space="preserve">FERREIRA </t>
  </si>
  <si>
    <t>GARANCE</t>
  </si>
  <si>
    <t xml:space="preserve">FRIAA </t>
  </si>
  <si>
    <t>TESNIME</t>
  </si>
  <si>
    <t xml:space="preserve">GRANGE </t>
  </si>
  <si>
    <t xml:space="preserve">HAMZA </t>
  </si>
  <si>
    <t>Tesnime</t>
  </si>
  <si>
    <t xml:space="preserve">JORAND </t>
  </si>
  <si>
    <t>ELYNA</t>
  </si>
  <si>
    <t xml:space="preserve">LE NINIVEN </t>
  </si>
  <si>
    <t>NOEMIE</t>
  </si>
  <si>
    <t xml:space="preserve">LUCAS </t>
  </si>
  <si>
    <t>Anaé</t>
  </si>
  <si>
    <t xml:space="preserve">MABROUK </t>
  </si>
  <si>
    <t>MARWAN</t>
  </si>
  <si>
    <t xml:space="preserve">MAHIOU </t>
  </si>
  <si>
    <t>LYDIA</t>
  </si>
  <si>
    <t xml:space="preserve">MORALES </t>
  </si>
  <si>
    <t>PERRINE</t>
  </si>
  <si>
    <t xml:space="preserve">NADRI </t>
  </si>
  <si>
    <t>TINA</t>
  </si>
  <si>
    <t xml:space="preserve">PAYAN </t>
  </si>
  <si>
    <t>LENA</t>
  </si>
  <si>
    <t xml:space="preserve">PINTO GOMES </t>
  </si>
  <si>
    <t xml:space="preserve">POMBET </t>
  </si>
  <si>
    <t xml:space="preserve">RENAUD </t>
  </si>
  <si>
    <t>NAEL</t>
  </si>
  <si>
    <t xml:space="preserve">RUGGERI-KACED </t>
  </si>
  <si>
    <t>MENZO</t>
  </si>
  <si>
    <t>Mikail</t>
  </si>
  <si>
    <t xml:space="preserve">TURLIER </t>
  </si>
  <si>
    <t>LAURA</t>
  </si>
  <si>
    <t xml:space="preserve">WANG </t>
  </si>
  <si>
    <t>IRENE</t>
  </si>
  <si>
    <t>ZAHARIA</t>
  </si>
  <si>
    <t xml:space="preserve"> ALEXANDRE</t>
  </si>
  <si>
    <t xml:space="preserve">ADJAOUD </t>
  </si>
  <si>
    <t xml:space="preserve">ANBARASU </t>
  </si>
  <si>
    <t>SAHANA</t>
  </si>
  <si>
    <t xml:space="preserve">ARREAU </t>
  </si>
  <si>
    <t>Kainy</t>
  </si>
  <si>
    <t xml:space="preserve">BERTIDE </t>
  </si>
  <si>
    <t>ANDA</t>
  </si>
  <si>
    <t xml:space="preserve">BESSON </t>
  </si>
  <si>
    <t>GABRIEL</t>
  </si>
  <si>
    <t xml:space="preserve">CATALAN </t>
  </si>
  <si>
    <t>Yasmine</t>
  </si>
  <si>
    <t xml:space="preserve">DANDO </t>
  </si>
  <si>
    <t xml:space="preserve">DE MOURA </t>
  </si>
  <si>
    <t xml:space="preserve">DE QUEIROS </t>
  </si>
  <si>
    <t>LISA</t>
  </si>
  <si>
    <t xml:space="preserve">DEHAME </t>
  </si>
  <si>
    <t>PIERRE-ALEXANDRE</t>
  </si>
  <si>
    <t xml:space="preserve">DIJOUX </t>
  </si>
  <si>
    <t>Chrisca</t>
  </si>
  <si>
    <t xml:space="preserve">DOS SANTOS COSTA </t>
  </si>
  <si>
    <t>YOHANN</t>
  </si>
  <si>
    <t>JEREMY</t>
  </si>
  <si>
    <t xml:space="preserve">GANIVET </t>
  </si>
  <si>
    <t>CHARLES</t>
  </si>
  <si>
    <t xml:space="preserve">GOULFIER </t>
  </si>
  <si>
    <t xml:space="preserve">GUERRY </t>
  </si>
  <si>
    <t>MAXIME</t>
  </si>
  <si>
    <t xml:space="preserve">HUTEAU-MIGNOT </t>
  </si>
  <si>
    <t>ALANA</t>
  </si>
  <si>
    <t>EVAN</t>
  </si>
  <si>
    <t xml:space="preserve">LANGLEY-SEGUES </t>
  </si>
  <si>
    <t xml:space="preserve">LORIEUX </t>
  </si>
  <si>
    <t>ZOUINA</t>
  </si>
  <si>
    <t>MEHEDHBI</t>
  </si>
  <si>
    <t xml:space="preserve"> WISSAL</t>
  </si>
  <si>
    <t>NASSAR</t>
  </si>
  <si>
    <t xml:space="preserve"> JEAN-PAUL</t>
  </si>
  <si>
    <t xml:space="preserve">NAWROCKI </t>
  </si>
  <si>
    <t>MYA</t>
  </si>
  <si>
    <t xml:space="preserve">NOCQUET </t>
  </si>
  <si>
    <t>LIZA</t>
  </si>
  <si>
    <t xml:space="preserve"> YANI</t>
  </si>
  <si>
    <t>OURABAH-BANSARD</t>
  </si>
  <si>
    <t xml:space="preserve">PRIN </t>
  </si>
  <si>
    <t>LEON</t>
  </si>
  <si>
    <t xml:space="preserve">ROYERE </t>
  </si>
  <si>
    <t>CELESTE</t>
  </si>
  <si>
    <t xml:space="preserve">SEIXAS REBELO </t>
  </si>
  <si>
    <t>DANY</t>
  </si>
  <si>
    <t xml:space="preserve">TAMOURET </t>
  </si>
  <si>
    <t>MAYSARA</t>
  </si>
  <si>
    <t xml:space="preserve">TERRIEN </t>
  </si>
  <si>
    <t>ELYSE</t>
  </si>
  <si>
    <t xml:space="preserve">TRACOL </t>
  </si>
  <si>
    <t>HELOISE</t>
  </si>
  <si>
    <t xml:space="preserve">2nde 9 </t>
  </si>
  <si>
    <t xml:space="preserve">2nde 7 </t>
  </si>
  <si>
    <t>2nde 4</t>
  </si>
  <si>
    <t>2nde 3</t>
  </si>
  <si>
    <t>2nde 1</t>
  </si>
  <si>
    <t>1ère 4</t>
  </si>
  <si>
    <t>Tg7</t>
  </si>
  <si>
    <t xml:space="preserve">coline </t>
  </si>
  <si>
    <t>GOURIER</t>
  </si>
  <si>
    <t>ROUX</t>
  </si>
  <si>
    <t xml:space="preserve">sacha </t>
  </si>
  <si>
    <t xml:space="preserve">HADJ  HOUAOUI </t>
  </si>
  <si>
    <t xml:space="preserve">TCHAKO   NITCHEU </t>
  </si>
  <si>
    <t>SIDHOUM n</t>
  </si>
  <si>
    <t>SIDHOUM  i</t>
  </si>
  <si>
    <t>GARNIER</t>
  </si>
  <si>
    <t xml:space="preserve">GARNIER </t>
  </si>
  <si>
    <t>Clémence</t>
  </si>
  <si>
    <t xml:space="preserve">AUDRYVANV </t>
  </si>
  <si>
    <t>QCS 3</t>
  </si>
  <si>
    <t>Bonus</t>
  </si>
  <si>
    <r>
      <t xml:space="preserve">GERMINET </t>
    </r>
    <r>
      <rPr>
        <b/>
        <sz val="6"/>
        <rFont val="Comic Sans MS"/>
        <family val="4"/>
      </rPr>
      <t xml:space="preserve">DE BERSAQUES </t>
    </r>
  </si>
  <si>
    <t>Chin 2</t>
  </si>
  <si>
    <t>Moy G</t>
  </si>
  <si>
    <t>2025 / 2026 - TG-7 - Trimestre 1 - PP M Garnaud -</t>
  </si>
  <si>
    <t>Pts -</t>
  </si>
  <si>
    <t>QCM 3</t>
  </si>
  <si>
    <t>Classe de 1ère x 2025-2026</t>
  </si>
  <si>
    <t xml:space="preserve">DST n° 2 </t>
  </si>
  <si>
    <r>
      <t xml:space="preserve">AUDRY </t>
    </r>
    <r>
      <rPr>
        <sz val="6"/>
        <color rgb="FF000000"/>
        <rFont val="Tahoma"/>
        <family val="2"/>
      </rPr>
      <t xml:space="preserve">VANWEYENBERG </t>
    </r>
  </si>
  <si>
    <t>Pts-</t>
  </si>
  <si>
    <t>Tg7 = 28 élèves</t>
  </si>
  <si>
    <t xml:space="preserve">,,, et places </t>
  </si>
  <si>
    <t>MOY 2</t>
  </si>
  <si>
    <t>BELLATRECHE MANIL</t>
  </si>
  <si>
    <t>BENAMARA--AUCLER PRUNE</t>
  </si>
  <si>
    <t>DI POMPEO MASSIMO</t>
  </si>
  <si>
    <t>GREGOIRE--PILET NEREA</t>
  </si>
  <si>
    <t>LACASTE--HOAR VALENTIN</t>
  </si>
  <si>
    <t>RAMANIRABAHOAKA TIMOTY</t>
  </si>
  <si>
    <t>VANHAMME FAUSTINE</t>
  </si>
  <si>
    <t>AMI</t>
  </si>
  <si>
    <t xml:space="preserve">hacène </t>
  </si>
  <si>
    <t>Terminale G7 - Année 2025/2026</t>
  </si>
  <si>
    <t>2025 / 2026 - TG-7 - Trimestre 2 - PP M Garnaud -</t>
  </si>
  <si>
    <t>Gain 4 (20 ème)</t>
  </si>
  <si>
    <t>Recul 1 (22ème)</t>
  </si>
  <si>
    <t>Recul 5 (9 ème)</t>
  </si>
  <si>
    <t>Recul 3 (10 ème)</t>
  </si>
  <si>
    <t>Gain 4 (11 ème)</t>
  </si>
  <si>
    <t>Gain 2 (6 ème)</t>
  </si>
  <si>
    <t>Gain 0 (1ère)</t>
  </si>
  <si>
    <t>Gain 8 (4 ème)</t>
  </si>
  <si>
    <t>Gain 1 (27 ème)</t>
  </si>
  <si>
    <t>Recul 9 (15 ème)</t>
  </si>
  <si>
    <t>Gain 0 (2 ème)</t>
  </si>
  <si>
    <t>Recul 12 (21 ème)</t>
  </si>
  <si>
    <t>Gain 0 (25ème)</t>
  </si>
  <si>
    <t>Gain 6 (17 ème)</t>
  </si>
  <si>
    <t>Gain 1 (26ème)</t>
  </si>
  <si>
    <t>Gain 1 (19 ème)</t>
  </si>
  <si>
    <t>Gain 2 (24 ème)</t>
  </si>
  <si>
    <t>Gain 1 (22ème)</t>
  </si>
  <si>
    <t>Gain 1 (16 ème)</t>
  </si>
  <si>
    <t>Gain 5 (12ème)</t>
  </si>
  <si>
    <t>Recul 6 (28 ème)</t>
  </si>
  <si>
    <t>Recul 10 (23 ème)</t>
  </si>
  <si>
    <t>Recul 3 (14 ème)</t>
  </si>
  <si>
    <t>Gain 3 (13 ème)</t>
  </si>
  <si>
    <t>Gain 7 (3 ème)</t>
  </si>
  <si>
    <t>Gain 7 (7 ème)</t>
  </si>
  <si>
    <t>Gain 0 (5 ème)</t>
  </si>
  <si>
    <t>Recul 5 (8 ème)</t>
  </si>
  <si>
    <t xml:space="preserve"> Evol       (T1) vers (T2)</t>
  </si>
  <si>
    <t xml:space="preserve">Appréciations </t>
  </si>
  <si>
    <t>Evol. notes…</t>
  </si>
  <si>
    <t>(-)    ou     (+)</t>
  </si>
  <si>
    <t>TRIMESTRE 3</t>
  </si>
  <si>
    <t xml:space="preserve">CI          Europe </t>
  </si>
  <si>
    <t>Engt Po  +  Pol Env</t>
  </si>
  <si>
    <r>
      <t>Trimestre</t>
    </r>
    <r>
      <rPr>
        <b/>
        <sz val="10"/>
        <color rgb="FFFF0000"/>
        <rFont val="Arial"/>
        <family val="2"/>
      </rPr>
      <t xml:space="preserve"> 3</t>
    </r>
  </si>
  <si>
    <t>Implication Trimestre 3</t>
  </si>
  <si>
    <t xml:space="preserve">qcm 31 </t>
  </si>
  <si>
    <t>qcm 32</t>
  </si>
  <si>
    <r>
      <t>2nde Gr.</t>
    </r>
    <r>
      <rPr>
        <b/>
        <sz val="14"/>
        <color indexed="10"/>
        <rFont val="Calibri"/>
        <family val="2"/>
        <charset val="1"/>
      </rPr>
      <t>1</t>
    </r>
    <r>
      <rPr>
        <b/>
        <sz val="14"/>
        <color indexed="63"/>
        <rFont val="Calibri"/>
        <family val="2"/>
        <charset val="1"/>
      </rPr>
      <t xml:space="preserve"> / 2025/2026 - Trim. </t>
    </r>
    <r>
      <rPr>
        <b/>
        <sz val="14"/>
        <color rgb="FFFF0000"/>
        <rFont val="Calibri"/>
        <family val="2"/>
      </rPr>
      <t>3</t>
    </r>
  </si>
  <si>
    <t>Qcm 3a</t>
  </si>
  <si>
    <t>Qcm 3b</t>
  </si>
  <si>
    <t xml:space="preserve">BRAJAL-BARROSO F </t>
  </si>
  <si>
    <r>
      <t>2nde Gr.</t>
    </r>
    <r>
      <rPr>
        <b/>
        <sz val="14"/>
        <color indexed="10"/>
        <rFont val="Calibri"/>
        <family val="2"/>
        <charset val="1"/>
      </rPr>
      <t>3</t>
    </r>
    <r>
      <rPr>
        <b/>
        <sz val="14"/>
        <color indexed="63"/>
        <rFont val="Calibri"/>
        <family val="2"/>
        <charset val="1"/>
      </rPr>
      <t xml:space="preserve"> / 2025/2026 - Trim.</t>
    </r>
    <r>
      <rPr>
        <b/>
        <sz val="14"/>
        <color rgb="FFFF0000"/>
        <rFont val="Calibri"/>
        <family val="2"/>
      </rPr>
      <t>3</t>
    </r>
  </si>
  <si>
    <t>MOY T 3</t>
  </si>
  <si>
    <t>MBOUTCHOUANG N</t>
  </si>
  <si>
    <t>QCM 5</t>
  </si>
  <si>
    <t>QCM 6</t>
  </si>
  <si>
    <t>DST n° 3</t>
  </si>
  <si>
    <t>qcm 39</t>
  </si>
  <si>
    <t>qcm 310</t>
  </si>
  <si>
    <t>qcm 311</t>
  </si>
  <si>
    <t>qcm 312</t>
  </si>
  <si>
    <r>
      <t xml:space="preserve">MoyT </t>
    </r>
    <r>
      <rPr>
        <b/>
        <sz val="9"/>
        <rFont val="Arial"/>
        <family val="2"/>
        <charset val="1"/>
      </rPr>
      <t xml:space="preserve"> 3</t>
    </r>
  </si>
  <si>
    <r>
      <t>2nde Gr.</t>
    </r>
    <r>
      <rPr>
        <b/>
        <sz val="14"/>
        <color indexed="10"/>
        <rFont val="Calibri"/>
        <family val="2"/>
        <charset val="1"/>
      </rPr>
      <t>4</t>
    </r>
    <r>
      <rPr>
        <b/>
        <sz val="14"/>
        <color indexed="63"/>
        <rFont val="Calibri"/>
        <family val="2"/>
        <charset val="1"/>
      </rPr>
      <t xml:space="preserve"> / 2025/2026 - Trim.</t>
    </r>
    <r>
      <rPr>
        <b/>
        <sz val="14"/>
        <color rgb="FFFF0000"/>
        <rFont val="Calibri"/>
        <family val="2"/>
      </rPr>
      <t>3</t>
    </r>
  </si>
  <si>
    <t>Implication T3</t>
  </si>
  <si>
    <t>DST 3</t>
  </si>
  <si>
    <r>
      <t>2nde Gr.</t>
    </r>
    <r>
      <rPr>
        <b/>
        <sz val="14"/>
        <color indexed="10"/>
        <rFont val="Calibri"/>
        <family val="2"/>
        <charset val="1"/>
      </rPr>
      <t>7</t>
    </r>
    <r>
      <rPr>
        <b/>
        <sz val="14"/>
        <color indexed="63"/>
        <rFont val="Calibri"/>
        <family val="2"/>
        <charset val="1"/>
      </rPr>
      <t xml:space="preserve"> / 2025/2026 - Trim.</t>
    </r>
    <r>
      <rPr>
        <b/>
        <sz val="14"/>
        <color rgb="FFFF0000"/>
        <rFont val="Calibri"/>
        <family val="2"/>
      </rPr>
      <t>3</t>
    </r>
  </si>
  <si>
    <r>
      <t>2nde Gr.</t>
    </r>
    <r>
      <rPr>
        <b/>
        <sz val="14"/>
        <color indexed="10"/>
        <rFont val="Calibri"/>
        <family val="2"/>
        <charset val="1"/>
      </rPr>
      <t>9</t>
    </r>
    <r>
      <rPr>
        <b/>
        <sz val="14"/>
        <color indexed="63"/>
        <rFont val="Calibri"/>
        <family val="2"/>
        <charset val="1"/>
      </rPr>
      <t xml:space="preserve"> / 2025/2026 - Trim.3</t>
    </r>
  </si>
  <si>
    <r>
      <t xml:space="preserve">MBOUTCHOUANG </t>
    </r>
    <r>
      <rPr>
        <b/>
        <sz val="6"/>
        <rFont val="Comic Sans MS"/>
        <family val="4"/>
      </rPr>
      <t>N</t>
    </r>
  </si>
  <si>
    <t>majorie</t>
  </si>
  <si>
    <t xml:space="preserve">Emna </t>
  </si>
  <si>
    <r>
      <t xml:space="preserve">Classe de 1ère 4 - Trimestre </t>
    </r>
    <r>
      <rPr>
        <b/>
        <sz val="16"/>
        <color rgb="FFFF0000"/>
        <rFont val="Calibri"/>
        <family val="2"/>
      </rPr>
      <t>3</t>
    </r>
  </si>
  <si>
    <t>TANNIOU</t>
  </si>
  <si>
    <t>2nde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</si>
</sst>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5" x14ac:knownFonts="1"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3"/>
      <name val="Calibri"/>
      <family val="2"/>
      <charset val="1"/>
    </font>
    <font>
      <sz val="10"/>
      <color indexed="59"/>
      <name val="Arial"/>
      <family val="2"/>
      <charset val="1"/>
    </font>
    <font>
      <sz val="8"/>
      <name val="Arial"/>
      <family val="2"/>
      <charset val="1"/>
    </font>
    <font>
      <b/>
      <sz val="12"/>
      <name val="Arial"/>
      <family val="2"/>
      <charset val="1"/>
    </font>
    <font>
      <sz val="12"/>
      <color indexed="8"/>
      <name val="Bookman Old Style"/>
      <family val="1"/>
      <charset val="1"/>
    </font>
    <font>
      <b/>
      <sz val="12"/>
      <color indexed="59"/>
      <name val="Bookman Old Style"/>
      <family val="1"/>
      <charset val="1"/>
    </font>
    <font>
      <sz val="12"/>
      <color indexed="10"/>
      <name val="Arial"/>
      <family val="2"/>
      <charset val="1"/>
    </font>
    <font>
      <b/>
      <i/>
      <sz val="8"/>
      <name val="Arial"/>
      <family val="2"/>
      <charset val="1"/>
    </font>
    <font>
      <b/>
      <i/>
      <sz val="8"/>
      <color indexed="59"/>
      <name val="Arial"/>
      <family val="2"/>
      <charset val="1"/>
    </font>
    <font>
      <b/>
      <sz val="12"/>
      <color indexed="25"/>
      <name val="Arial"/>
      <family val="2"/>
      <charset val="1"/>
    </font>
    <font>
      <b/>
      <sz val="9"/>
      <color indexed="25"/>
      <name val="Arial"/>
      <family val="2"/>
      <charset val="1"/>
    </font>
    <font>
      <sz val="10"/>
      <color indexed="10"/>
      <name val="Arial"/>
      <family val="2"/>
      <charset val="1"/>
    </font>
    <font>
      <i/>
      <sz val="9"/>
      <color indexed="56"/>
      <name val="Bookman Old Style"/>
      <family val="1"/>
      <charset val="1"/>
    </font>
    <font>
      <b/>
      <sz val="12"/>
      <color indexed="56"/>
      <name val="Bookman Old Style"/>
      <family val="1"/>
      <charset val="1"/>
    </font>
    <font>
      <i/>
      <sz val="10"/>
      <color indexed="19"/>
      <name val="Bookman Old Style"/>
      <family val="1"/>
      <charset val="1"/>
    </font>
    <font>
      <b/>
      <sz val="12"/>
      <color indexed="19"/>
      <name val="Bookman Old Style"/>
      <family val="1"/>
      <charset val="1"/>
    </font>
    <font>
      <b/>
      <sz val="12"/>
      <color indexed="57"/>
      <name val="Bookman Old Style"/>
      <family val="1"/>
      <charset val="1"/>
    </font>
    <font>
      <b/>
      <sz val="9"/>
      <name val="Arial"/>
      <family val="2"/>
      <charset val="1"/>
    </font>
    <font>
      <sz val="6"/>
      <name val="Arial"/>
      <family val="2"/>
      <charset val="1"/>
    </font>
    <font>
      <b/>
      <sz val="6"/>
      <color indexed="10"/>
      <name val="Arial"/>
      <family val="2"/>
      <charset val="1"/>
    </font>
    <font>
      <sz val="10"/>
      <name val="Arial"/>
      <family val="2"/>
    </font>
    <font>
      <b/>
      <sz val="6"/>
      <name val="Tahoma"/>
      <family val="2"/>
      <charset val="1"/>
    </font>
    <font>
      <sz val="10"/>
      <color indexed="56"/>
      <name val="Calibri"/>
      <family val="2"/>
      <charset val="1"/>
    </font>
    <font>
      <sz val="10"/>
      <color indexed="19"/>
      <name val="Arial"/>
      <family val="2"/>
      <charset val="1"/>
    </font>
    <font>
      <b/>
      <i/>
      <sz val="12"/>
      <color indexed="19"/>
      <name val="Arial"/>
      <family val="2"/>
      <charset val="1"/>
    </font>
    <font>
      <b/>
      <i/>
      <sz val="12"/>
      <color indexed="57"/>
      <name val="Arial"/>
      <family val="2"/>
      <charset val="1"/>
    </font>
    <font>
      <b/>
      <sz val="8"/>
      <color indexed="8"/>
      <name val="Tahoma"/>
      <family val="2"/>
      <charset val="1"/>
    </font>
    <font>
      <b/>
      <sz val="10"/>
      <name val="Arial"/>
      <family val="2"/>
      <charset val="1"/>
    </font>
    <font>
      <b/>
      <sz val="10"/>
      <color indexed="25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10"/>
      <color indexed="60"/>
      <name val="Arial"/>
      <family val="2"/>
      <charset val="1"/>
    </font>
    <font>
      <b/>
      <sz val="14"/>
      <name val="Arial"/>
      <family val="2"/>
      <charset val="1"/>
    </font>
    <font>
      <b/>
      <sz val="11"/>
      <color indexed="25"/>
      <name val="Bookman Old Style"/>
      <family val="1"/>
      <charset val="1"/>
    </font>
    <font>
      <b/>
      <sz val="10"/>
      <color indexed="56"/>
      <name val="Bookman Old Style"/>
      <family val="1"/>
      <charset val="1"/>
    </font>
    <font>
      <b/>
      <sz val="10"/>
      <name val="Bookman Old Style"/>
      <family val="1"/>
      <charset val="1"/>
    </font>
    <font>
      <sz val="14"/>
      <name val="Arial"/>
      <family val="2"/>
      <charset val="1"/>
    </font>
    <font>
      <sz val="14"/>
      <color indexed="10"/>
      <name val="Arial"/>
      <family val="2"/>
      <charset val="1"/>
    </font>
    <font>
      <sz val="8"/>
      <color indexed="8"/>
      <name val="Tahoma"/>
      <family val="2"/>
      <charset val="1"/>
    </font>
    <font>
      <b/>
      <sz val="6"/>
      <name val="Calibri"/>
      <family val="2"/>
      <charset val="1"/>
    </font>
    <font>
      <sz val="16"/>
      <color indexed="57"/>
      <name val="Arial"/>
      <family val="2"/>
      <charset val="1"/>
    </font>
    <font>
      <sz val="16"/>
      <color indexed="57"/>
      <name val="Calibri"/>
      <family val="2"/>
      <charset val="1"/>
    </font>
    <font>
      <u/>
      <sz val="10"/>
      <color indexed="30"/>
      <name val="Arial"/>
      <family val="2"/>
      <charset val="1"/>
    </font>
    <font>
      <b/>
      <sz val="8"/>
      <color indexed="10"/>
      <name val="Arial"/>
      <family val="2"/>
      <charset val="1"/>
    </font>
    <font>
      <sz val="11"/>
      <color indexed="57"/>
      <name val="Calibri"/>
      <family val="2"/>
      <charset val="1"/>
    </font>
    <font>
      <b/>
      <sz val="6"/>
      <color indexed="57"/>
      <name val="Calibri"/>
      <family val="2"/>
      <charset val="1"/>
    </font>
    <font>
      <b/>
      <sz val="11"/>
      <color indexed="57"/>
      <name val="Calibri"/>
      <family val="2"/>
      <charset val="1"/>
    </font>
    <font>
      <b/>
      <sz val="8"/>
      <color indexed="62"/>
      <name val="Abadi"/>
      <family val="2"/>
      <charset val="1"/>
    </font>
    <font>
      <b/>
      <sz val="8"/>
      <color indexed="62"/>
      <name val="Arial"/>
      <family val="2"/>
      <charset val="1"/>
    </font>
    <font>
      <b/>
      <sz val="10"/>
      <color indexed="10"/>
      <name val="Arial"/>
      <family val="2"/>
    </font>
    <font>
      <b/>
      <sz val="14"/>
      <color indexed="25"/>
      <name val="Arial"/>
      <family val="2"/>
      <charset val="1"/>
    </font>
    <font>
      <b/>
      <sz val="8"/>
      <name val="Arial"/>
      <family val="2"/>
      <charset val="1"/>
    </font>
    <font>
      <b/>
      <i/>
      <sz val="10"/>
      <color indexed="57"/>
      <name val="Times New Roman"/>
      <family val="1"/>
      <charset val="1"/>
    </font>
    <font>
      <b/>
      <sz val="10"/>
      <color indexed="21"/>
      <name val="Arial"/>
      <family val="2"/>
      <charset val="1"/>
    </font>
    <font>
      <b/>
      <sz val="10"/>
      <color indexed="57"/>
      <name val="Arial"/>
      <family val="2"/>
      <charset val="1"/>
    </font>
    <font>
      <sz val="10"/>
      <color indexed="21"/>
      <name val="Arial"/>
      <family val="2"/>
      <charset val="1"/>
    </font>
    <font>
      <b/>
      <sz val="10"/>
      <color indexed="16"/>
      <name val="Arial"/>
      <family val="2"/>
      <charset val="1"/>
    </font>
    <font>
      <b/>
      <i/>
      <sz val="8"/>
      <name val="Abadi"/>
      <family val="2"/>
      <charset val="1"/>
    </font>
    <font>
      <b/>
      <sz val="14"/>
      <color indexed="63"/>
      <name val="Calibri"/>
      <family val="2"/>
      <charset val="1"/>
    </font>
    <font>
      <b/>
      <sz val="14"/>
      <color indexed="10"/>
      <name val="Calibri"/>
      <family val="2"/>
      <charset val="1"/>
    </font>
    <font>
      <sz val="8"/>
      <name val="Angsana New"/>
      <family val="1"/>
      <charset val="1"/>
    </font>
    <font>
      <b/>
      <sz val="10"/>
      <color indexed="56"/>
      <name val="Arial"/>
      <family val="2"/>
      <charset val="1"/>
    </font>
    <font>
      <b/>
      <i/>
      <sz val="8"/>
      <color indexed="40"/>
      <name val="Times New Roman"/>
      <family val="1"/>
      <charset val="1"/>
    </font>
    <font>
      <i/>
      <sz val="8"/>
      <color indexed="40"/>
      <name val="Times New Roman"/>
      <family val="1"/>
      <charset val="1"/>
    </font>
    <font>
      <sz val="8"/>
      <color indexed="57"/>
      <name val="Abadi"/>
      <family val="2"/>
      <charset val="1"/>
    </font>
    <font>
      <sz val="8"/>
      <color indexed="21"/>
      <name val="Arial"/>
      <family val="2"/>
      <charset val="1"/>
    </font>
    <font>
      <b/>
      <sz val="10"/>
      <color indexed="8"/>
      <name val="Calibri"/>
      <family val="2"/>
      <charset val="1"/>
    </font>
    <font>
      <sz val="10"/>
      <name val="Bookman Old Style"/>
      <family val="1"/>
      <charset val="1"/>
    </font>
    <font>
      <b/>
      <i/>
      <sz val="8"/>
      <color indexed="40"/>
      <name val="Arial"/>
      <family val="2"/>
      <charset val="1"/>
    </font>
    <font>
      <b/>
      <sz val="7"/>
      <name val="Arial"/>
      <family val="2"/>
      <charset val="1"/>
    </font>
    <font>
      <b/>
      <sz val="10"/>
      <name val="Arial"/>
      <family val="2"/>
    </font>
    <font>
      <b/>
      <sz val="8"/>
      <color indexed="8"/>
      <name val="Tahoma"/>
      <family val="2"/>
    </font>
    <font>
      <sz val="10"/>
      <color indexed="10"/>
      <name val="Arial"/>
      <family val="2"/>
    </font>
    <font>
      <b/>
      <sz val="10"/>
      <color indexed="60"/>
      <name val="Arial"/>
      <family val="2"/>
    </font>
    <font>
      <sz val="10"/>
      <color indexed="59"/>
      <name val="Calibri"/>
      <family val="2"/>
      <charset val="1"/>
    </font>
    <font>
      <sz val="8"/>
      <color indexed="57"/>
      <name val="Tahoma"/>
      <family val="2"/>
      <charset val="1"/>
    </font>
    <font>
      <sz val="10"/>
      <color indexed="57"/>
      <name val="Bookman Old Style"/>
      <family val="1"/>
      <charset val="1"/>
    </font>
    <font>
      <sz val="8"/>
      <color indexed="10"/>
      <name val="Tahoma"/>
      <family val="2"/>
      <charset val="1"/>
    </font>
    <font>
      <sz val="10"/>
      <name val="Arial"/>
      <family val="2"/>
      <charset val="1"/>
    </font>
    <font>
      <sz val="8"/>
      <color indexed="8"/>
      <name val="Tahoma"/>
      <family val="2"/>
    </font>
    <font>
      <b/>
      <sz val="8"/>
      <color indexed="8"/>
      <name val="Bookman Old Style"/>
      <family val="1"/>
    </font>
    <font>
      <b/>
      <sz val="7"/>
      <color indexed="8"/>
      <name val="Bookman Old Style"/>
      <family val="1"/>
    </font>
    <font>
      <b/>
      <sz val="9"/>
      <name val="Angsana New"/>
      <family val="1"/>
      <charset val="222"/>
    </font>
    <font>
      <sz val="11"/>
      <color indexed="8"/>
      <name val="Tahoma"/>
      <family val="2"/>
    </font>
    <font>
      <b/>
      <sz val="11"/>
      <color indexed="8"/>
      <name val="Tahoma"/>
      <family val="2"/>
    </font>
    <font>
      <sz val="11"/>
      <name val="Arial"/>
      <family val="2"/>
      <charset val="1"/>
    </font>
    <font>
      <sz val="9"/>
      <name val="Arial"/>
      <family val="2"/>
      <charset val="1"/>
    </font>
    <font>
      <b/>
      <sz val="9"/>
      <color indexed="8"/>
      <name val="Calibri"/>
      <family val="2"/>
      <charset val="1"/>
    </font>
    <font>
      <b/>
      <sz val="10"/>
      <color indexed="57"/>
      <name val="Arial"/>
      <family val="2"/>
    </font>
    <font>
      <sz val="8"/>
      <color indexed="0"/>
      <name val="Tahoma"/>
      <family val="2"/>
    </font>
    <font>
      <sz val="8"/>
      <name val="Tahoma"/>
      <family val="2"/>
    </font>
    <font>
      <sz val="10"/>
      <color rgb="FF002060"/>
      <name val="Arial"/>
      <family val="2"/>
      <charset val="1"/>
    </font>
    <font>
      <b/>
      <sz val="10"/>
      <color rgb="FF00B050"/>
      <name val="Arial"/>
      <family val="2"/>
    </font>
    <font>
      <b/>
      <i/>
      <sz val="10"/>
      <color rgb="FF00B050"/>
      <name val="Times New Roman"/>
      <family val="1"/>
      <charset val="1"/>
    </font>
    <font>
      <b/>
      <sz val="10"/>
      <color rgb="FF00B050"/>
      <name val="Arial"/>
      <family val="2"/>
      <charset val="1"/>
    </font>
    <font>
      <i/>
      <sz val="8"/>
      <color rgb="FF002060"/>
      <name val="Tahoma"/>
      <family val="2"/>
      <charset val="1"/>
    </font>
    <font>
      <b/>
      <sz val="10"/>
      <color rgb="FF002060"/>
      <name val="Bookman Old Style"/>
      <family val="1"/>
      <charset val="1"/>
    </font>
    <font>
      <sz val="11"/>
      <color rgb="FF0070C0"/>
      <name val="Arial"/>
      <family val="2"/>
      <charset val="1"/>
    </font>
    <font>
      <sz val="11"/>
      <color rgb="FF0070C0"/>
      <name val="Tahoma"/>
      <family val="2"/>
    </font>
    <font>
      <b/>
      <sz val="10"/>
      <color theme="5" tint="-0.499984740745262"/>
      <name val="Arial"/>
      <family val="2"/>
      <charset val="1"/>
    </font>
    <font>
      <sz val="7"/>
      <color rgb="FF000000"/>
      <name val="Tahoma"/>
      <family val="2"/>
    </font>
    <font>
      <sz val="10"/>
      <color rgb="FF00B050"/>
      <name val="Arial"/>
      <family val="2"/>
      <charset val="1"/>
    </font>
    <font>
      <b/>
      <sz val="10"/>
      <color rgb="FFFF0000"/>
      <name val="Arial"/>
      <family val="2"/>
    </font>
    <font>
      <sz val="8"/>
      <color rgb="FF002060"/>
      <name val="Arial"/>
      <family val="2"/>
      <charset val="1"/>
    </font>
    <font>
      <b/>
      <sz val="11"/>
      <color rgb="FFFF0000"/>
      <name val="Tahoma"/>
      <family val="2"/>
    </font>
    <font>
      <b/>
      <sz val="12"/>
      <color theme="5" tint="-0.499984740745262"/>
      <name val="Tahoma"/>
      <family val="2"/>
      <charset val="1"/>
    </font>
    <font>
      <sz val="10"/>
      <color indexed="8"/>
      <name val="Tahoma"/>
      <family val="2"/>
    </font>
    <font>
      <sz val="10"/>
      <color rgb="FF00B050"/>
      <name val="Tahoma"/>
      <family val="2"/>
    </font>
    <font>
      <sz val="10"/>
      <color rgb="FF00B0F0"/>
      <name val="Tahoma"/>
      <family val="2"/>
    </font>
    <font>
      <sz val="10"/>
      <color rgb="FFFF0000"/>
      <name val="Tahoma"/>
      <family val="2"/>
    </font>
    <font>
      <sz val="10"/>
      <color rgb="FFFF3399"/>
      <name val="Tahoma"/>
      <family val="2"/>
    </font>
    <font>
      <b/>
      <sz val="14"/>
      <color rgb="FF7030A0"/>
      <name val="Arial"/>
      <family val="2"/>
    </font>
    <font>
      <sz val="10"/>
      <name val="Arial"/>
      <family val="2"/>
    </font>
    <font>
      <sz val="10"/>
      <color rgb="FFFF0000"/>
      <name val="Arial"/>
      <family val="2"/>
      <charset val="1"/>
    </font>
    <font>
      <i/>
      <sz val="9"/>
      <color rgb="FF002060"/>
      <name val="Bookman Old Style"/>
      <family val="1"/>
      <charset val="1"/>
    </font>
    <font>
      <i/>
      <sz val="10"/>
      <name val="Source Sans Pro"/>
      <family val="2"/>
    </font>
    <font>
      <sz val="8"/>
      <color indexed="0"/>
      <name val="Tahoma"/>
      <family val="2"/>
    </font>
    <font>
      <b/>
      <sz val="6"/>
      <color rgb="FF000000"/>
      <name val="Bookman Old Style"/>
      <family val="1"/>
    </font>
    <font>
      <b/>
      <sz val="6"/>
      <name val="Aldhabi"/>
      <charset val="178"/>
    </font>
    <font>
      <b/>
      <sz val="7"/>
      <color indexed="0"/>
      <name val="Tahoma"/>
      <family val="2"/>
    </font>
    <font>
      <b/>
      <sz val="6"/>
      <name val="Tahoma"/>
      <family val="2"/>
    </font>
    <font>
      <sz val="7"/>
      <name val="Tahoma"/>
      <family val="2"/>
    </font>
    <font>
      <b/>
      <sz val="5"/>
      <color indexed="8"/>
      <name val="Bookman Old Style"/>
      <family val="1"/>
    </font>
    <font>
      <b/>
      <sz val="14"/>
      <name val="Angsana New"/>
      <family val="1"/>
      <charset val="222"/>
    </font>
    <font>
      <b/>
      <sz val="11"/>
      <name val="Angsana New"/>
      <family val="1"/>
      <charset val="222"/>
    </font>
    <font>
      <b/>
      <sz val="12"/>
      <name val="Angsana New"/>
      <family val="1"/>
      <charset val="222"/>
    </font>
    <font>
      <b/>
      <sz val="10"/>
      <color rgb="FFFF0000"/>
      <name val="Arial"/>
      <family val="2"/>
      <charset val="1"/>
    </font>
    <font>
      <b/>
      <sz val="8"/>
      <color theme="5" tint="-0.499984740745262"/>
      <name val="Arial"/>
      <family val="2"/>
      <charset val="1"/>
    </font>
    <font>
      <b/>
      <sz val="8"/>
      <color rgb="FFFF0000"/>
      <name val="Arial"/>
      <family val="2"/>
      <charset val="1"/>
    </font>
    <font>
      <b/>
      <sz val="6"/>
      <color indexed="0"/>
      <name val="Tahoma"/>
      <family val="2"/>
    </font>
    <font>
      <sz val="7"/>
      <name val="Arial"/>
      <family val="2"/>
      <charset val="1"/>
    </font>
    <font>
      <b/>
      <sz val="7"/>
      <name val="Comic Sans MS"/>
      <family val="4"/>
    </font>
    <font>
      <b/>
      <sz val="6"/>
      <name val="Comic Sans MS"/>
      <family val="4"/>
    </font>
    <font>
      <b/>
      <sz val="11"/>
      <name val="Arial"/>
      <family val="2"/>
      <charset val="1"/>
    </font>
    <font>
      <b/>
      <i/>
      <sz val="11"/>
      <color theme="5" tint="-0.499984740745262"/>
      <name val="Times New Roman"/>
      <family val="1"/>
      <charset val="1"/>
    </font>
    <font>
      <b/>
      <sz val="10"/>
      <color rgb="FFFF0000"/>
      <name val="Bookman Old Style"/>
      <family val="1"/>
      <charset val="1"/>
    </font>
    <font>
      <b/>
      <sz val="11"/>
      <name val="Arial"/>
      <family val="2"/>
    </font>
    <font>
      <sz val="11"/>
      <color indexed="0"/>
      <name val="Tahoma"/>
      <family val="2"/>
    </font>
    <font>
      <b/>
      <sz val="11"/>
      <color indexed="0"/>
      <name val="Tahoma"/>
      <family val="2"/>
    </font>
    <font>
      <sz val="11"/>
      <color rgb="FFFF3399"/>
      <name val="Tahoma"/>
      <family val="2"/>
    </font>
    <font>
      <sz val="11"/>
      <color rgb="FFFF0000"/>
      <name val="Arial"/>
      <family val="2"/>
      <charset val="1"/>
    </font>
    <font>
      <sz val="11"/>
      <color rgb="FF00B050"/>
      <name val="Arial"/>
      <family val="2"/>
      <charset val="1"/>
    </font>
    <font>
      <b/>
      <sz val="10"/>
      <color rgb="FF7030A0"/>
      <name val="Arial"/>
      <family val="2"/>
    </font>
    <font>
      <b/>
      <sz val="6"/>
      <name val="Aharoni"/>
      <charset val="177"/>
    </font>
    <font>
      <sz val="6"/>
      <color rgb="FF000000"/>
      <name val="Tahoma"/>
      <family val="2"/>
    </font>
    <font>
      <b/>
      <sz val="12"/>
      <name val="Arial"/>
      <family val="2"/>
    </font>
    <font>
      <sz val="12"/>
      <color indexed="8"/>
      <name val="Tahoma"/>
      <family val="2"/>
    </font>
    <font>
      <sz val="12"/>
      <color indexed="0"/>
      <name val="Tahoma"/>
      <family val="2"/>
    </font>
    <font>
      <sz val="12"/>
      <color rgb="FFFF3399"/>
      <name val="Tahoma"/>
      <family val="2"/>
    </font>
    <font>
      <sz val="12"/>
      <color rgb="FFFF0000"/>
      <name val="Arial"/>
      <family val="2"/>
      <charset val="1"/>
    </font>
    <font>
      <i/>
      <sz val="9"/>
      <color indexed="8"/>
      <name val="Tahoma"/>
      <family val="2"/>
    </font>
    <font>
      <sz val="7"/>
      <color indexed="8"/>
      <name val="Berlin Sans FB"/>
      <family val="2"/>
    </font>
    <font>
      <b/>
      <sz val="6"/>
      <color indexed="8"/>
      <name val="Bookman Old Style"/>
      <family val="1"/>
    </font>
    <font>
      <b/>
      <sz val="10"/>
      <color rgb="FF00B050"/>
      <name val="Times New Roman"/>
      <family val="1"/>
      <charset val="1"/>
    </font>
    <font>
      <b/>
      <i/>
      <sz val="11"/>
      <color rgb="FF00B050"/>
      <name val="Times New Roman"/>
      <family val="1"/>
      <charset val="1"/>
    </font>
    <font>
      <b/>
      <sz val="11"/>
      <color rgb="FF00B050"/>
      <name val="Arial"/>
      <family val="2"/>
      <charset val="1"/>
    </font>
    <font>
      <b/>
      <i/>
      <sz val="11"/>
      <color rgb="FF00B050"/>
      <name val="Times New Roman"/>
      <family val="1"/>
    </font>
    <font>
      <sz val="9"/>
      <color rgb="FF0070C0"/>
      <name val="Abadi"/>
      <family val="2"/>
      <charset val="1"/>
    </font>
    <font>
      <sz val="8"/>
      <color rgb="FF0070C0"/>
      <name val="Abadi"/>
      <family val="2"/>
      <charset val="1"/>
    </font>
    <font>
      <b/>
      <sz val="10"/>
      <color rgb="FFFF0000"/>
      <name val="Times New Roman"/>
      <family val="1"/>
      <charset val="1"/>
    </font>
    <font>
      <b/>
      <sz val="10"/>
      <color rgb="FF00B0F0"/>
      <name val="Arial"/>
      <family val="2"/>
      <charset val="1"/>
    </font>
    <font>
      <b/>
      <sz val="11"/>
      <color rgb="FF00B0F0"/>
      <name val="Arial"/>
      <family val="2"/>
      <charset val="1"/>
    </font>
    <font>
      <b/>
      <i/>
      <sz val="11"/>
      <color rgb="FF00B0F0"/>
      <name val="Times New Roman"/>
      <family val="1"/>
      <charset val="1"/>
    </font>
    <font>
      <b/>
      <sz val="11"/>
      <color theme="5" tint="-0.499984740745262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i/>
      <sz val="10"/>
      <color rgb="FF00B0F0"/>
      <name val="Times New Roman"/>
      <family val="1"/>
      <charset val="1"/>
    </font>
    <font>
      <b/>
      <sz val="8"/>
      <color rgb="FF7030A0"/>
      <name val="Tahoma"/>
      <family val="2"/>
    </font>
    <font>
      <b/>
      <i/>
      <sz val="11"/>
      <color rgb="FFFF0000"/>
      <name val="Times New Roman"/>
      <family val="1"/>
      <charset val="1"/>
    </font>
    <font>
      <b/>
      <i/>
      <sz val="11"/>
      <color theme="5" tint="-0.499984740745262"/>
      <name val="Times New Roman"/>
      <family val="1"/>
    </font>
    <font>
      <sz val="10"/>
      <color theme="5" tint="-0.499984740745262"/>
      <name val="Arial"/>
      <family val="2"/>
      <charset val="1"/>
    </font>
    <font>
      <sz val="10"/>
      <color rgb="FF7030A0"/>
      <name val="Arial"/>
      <family val="2"/>
      <charset val="1"/>
    </font>
    <font>
      <b/>
      <sz val="12"/>
      <color rgb="FF0070C0"/>
      <name val="Arial"/>
      <family val="2"/>
      <charset val="1"/>
    </font>
    <font>
      <b/>
      <sz val="12"/>
      <color rgb="FFFF3399"/>
      <name val="Arial"/>
      <family val="2"/>
      <charset val="1"/>
    </font>
    <font>
      <b/>
      <sz val="12"/>
      <color indexed="0"/>
      <name val="Tahoma"/>
      <family val="2"/>
    </font>
    <font>
      <sz val="12"/>
      <color rgb="FF0070C0"/>
      <name val="Arial"/>
      <family val="2"/>
      <charset val="1"/>
    </font>
    <font>
      <sz val="12"/>
      <color rgb="FF00B050"/>
      <name val="Arial"/>
      <family val="2"/>
      <charset val="1"/>
    </font>
    <font>
      <sz val="12"/>
      <name val="Arial"/>
      <family val="2"/>
      <charset val="1"/>
    </font>
    <font>
      <b/>
      <sz val="12"/>
      <color indexed="8"/>
      <name val="Tahoma"/>
      <family val="2"/>
    </font>
    <font>
      <b/>
      <sz val="14"/>
      <name val="Arial"/>
      <family val="2"/>
    </font>
    <font>
      <b/>
      <sz val="14"/>
      <color theme="8" tint="-0.499984740745262"/>
      <name val="Arial"/>
      <family val="2"/>
      <charset val="1"/>
    </font>
    <font>
      <b/>
      <sz val="14"/>
      <color theme="8" tint="-0.499984740745262"/>
      <name val="Tahoma"/>
      <family val="2"/>
    </font>
    <font>
      <i/>
      <sz val="14"/>
      <color rgb="FF00B050"/>
      <name val="Tahoma"/>
      <family val="2"/>
    </font>
    <font>
      <sz val="14"/>
      <color rgb="FF0070C0"/>
      <name val="Tahoma"/>
      <family val="2"/>
    </font>
    <font>
      <sz val="14"/>
      <color indexed="0"/>
      <name val="Tahoma"/>
      <family val="2"/>
    </font>
    <font>
      <b/>
      <sz val="14"/>
      <color rgb="FF0070C0"/>
      <name val="Tahoma"/>
      <family val="2"/>
    </font>
    <font>
      <sz val="14"/>
      <color rgb="FFFF0000"/>
      <name val="Arial"/>
      <family val="2"/>
      <charset val="1"/>
    </font>
    <font>
      <sz val="14"/>
      <color rgb="FF0070C0"/>
      <name val="Arial"/>
      <family val="2"/>
      <charset val="1"/>
    </font>
    <font>
      <b/>
      <sz val="14"/>
      <color rgb="FF00B050"/>
      <name val="Tahoma"/>
      <family val="2"/>
    </font>
    <font>
      <sz val="14"/>
      <color rgb="FF7030A0"/>
      <name val="Arial"/>
      <family val="2"/>
      <charset val="1"/>
    </font>
    <font>
      <sz val="12"/>
      <name val="Arial"/>
      <family val="2"/>
    </font>
    <font>
      <i/>
      <sz val="9"/>
      <name val="Abadi"/>
      <family val="2"/>
      <charset val="1"/>
    </font>
    <font>
      <b/>
      <sz val="8"/>
      <color indexed="10"/>
      <name val="Arial"/>
      <family val="2"/>
    </font>
    <font>
      <b/>
      <sz val="6"/>
      <color rgb="FF7030A0"/>
      <name val="Bookman Old Style"/>
      <family val="1"/>
    </font>
    <font>
      <b/>
      <sz val="14"/>
      <color rgb="FFFF0000"/>
      <name val="Calibri"/>
      <family val="2"/>
    </font>
    <font>
      <b/>
      <sz val="12"/>
      <color rgb="FFFF0000"/>
      <name val="Angsana New"/>
      <family val="1"/>
      <charset val="222"/>
    </font>
    <font>
      <b/>
      <sz val="6"/>
      <color rgb="FF000000"/>
      <name val="Tahoma"/>
      <family val="2"/>
    </font>
    <font>
      <b/>
      <sz val="7"/>
      <color indexed="8"/>
      <name val="Tahoma"/>
      <family val="2"/>
    </font>
    <font>
      <b/>
      <sz val="7"/>
      <name val="Tahoma"/>
      <family val="2"/>
    </font>
    <font>
      <b/>
      <sz val="7"/>
      <color indexed="0"/>
      <name val="Times New Roman"/>
      <family val="1"/>
    </font>
    <font>
      <b/>
      <sz val="7"/>
      <color rgb="FF000000"/>
      <name val="Times New Roman"/>
      <family val="1"/>
    </font>
    <font>
      <b/>
      <sz val="10"/>
      <color rgb="FF00B0F0"/>
      <name val="Times New Roman"/>
      <family val="1"/>
      <charset val="1"/>
    </font>
    <font>
      <i/>
      <sz val="8"/>
      <color rgb="FF00B0F0"/>
      <name val="Tahoma"/>
      <family val="2"/>
    </font>
    <font>
      <b/>
      <i/>
      <sz val="8"/>
      <color rgb="FF00B0F0"/>
      <name val="Tahoma"/>
      <family val="2"/>
    </font>
    <font>
      <b/>
      <i/>
      <sz val="8"/>
      <color rgb="FF00B0F0"/>
      <name val="Arial"/>
      <family val="2"/>
      <charset val="1"/>
    </font>
    <font>
      <i/>
      <sz val="10"/>
      <color rgb="FF00B0F0"/>
      <name val="Source Sans Pro"/>
      <family val="2"/>
    </font>
    <font>
      <sz val="8"/>
      <color rgb="FF00B0F0"/>
      <name val="Tahoma"/>
      <family val="2"/>
    </font>
    <font>
      <i/>
      <sz val="10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6"/>
      <color rgb="FFFF0000"/>
      <name val="Calibri"/>
      <family val="2"/>
    </font>
    <font>
      <i/>
      <sz val="10"/>
      <color rgb="FF00B0F0"/>
      <name val="Arial"/>
      <family val="2"/>
      <charset val="1"/>
    </font>
    <font>
      <sz val="10"/>
      <color rgb="FF0070C0"/>
      <name val="Arial"/>
      <family val="2"/>
      <charset val="1"/>
    </font>
    <font>
      <b/>
      <i/>
      <sz val="8"/>
      <color rgb="FF00B0F0"/>
      <name val="Times New Roman"/>
      <family val="1"/>
      <charset val="1"/>
    </font>
    <font>
      <b/>
      <i/>
      <sz val="10"/>
      <color theme="5" tint="-0.499984740745262"/>
      <name val="Times New Roman"/>
      <family val="1"/>
      <charset val="1"/>
    </font>
  </fonts>
  <fills count="76">
    <fill>
      <patternFill patternType="none"/>
    </fill>
    <fill>
      <patternFill patternType="gray125"/>
    </fill>
    <fill>
      <patternFill patternType="solid">
        <fgColor indexed="35"/>
        <bgColor indexed="11"/>
      </patternFill>
    </fill>
    <fill>
      <patternFill patternType="solid">
        <fgColor indexed="17"/>
        <bgColor indexed="20"/>
      </patternFill>
    </fill>
    <fill>
      <patternFill patternType="solid">
        <fgColor indexed="38"/>
        <bgColor indexed="33"/>
      </patternFill>
    </fill>
    <fill>
      <patternFill patternType="solid">
        <fgColor indexed="20"/>
        <bgColor indexed="26"/>
      </patternFill>
    </fill>
    <fill>
      <patternFill patternType="solid">
        <fgColor indexed="11"/>
        <bgColor indexed="35"/>
      </patternFill>
    </fill>
    <fill>
      <patternFill patternType="solid">
        <fgColor indexed="42"/>
        <bgColor indexed="38"/>
      </patternFill>
    </fill>
    <fill>
      <patternFill patternType="solid">
        <fgColor indexed="54"/>
        <bgColor indexed="44"/>
      </patternFill>
    </fill>
    <fill>
      <patternFill patternType="solid">
        <fgColor indexed="47"/>
        <bgColor indexed="52"/>
      </patternFill>
    </fill>
    <fill>
      <patternFill patternType="solid">
        <fgColor indexed="61"/>
        <bgColor indexed="48"/>
      </patternFill>
    </fill>
    <fill>
      <patternFill patternType="solid">
        <fgColor indexed="52"/>
        <bgColor indexed="53"/>
      </patternFill>
    </fill>
    <fill>
      <patternFill patternType="solid">
        <fgColor indexed="31"/>
        <bgColor indexed="54"/>
      </patternFill>
    </fill>
    <fill>
      <patternFill patternType="solid">
        <fgColor indexed="15"/>
        <bgColor indexed="48"/>
      </patternFill>
    </fill>
    <fill>
      <patternFill patternType="solid">
        <fgColor indexed="24"/>
        <bgColor indexed="44"/>
      </patternFill>
    </fill>
    <fill>
      <patternFill patternType="solid">
        <fgColor indexed="45"/>
        <bgColor indexed="47"/>
      </patternFill>
    </fill>
    <fill>
      <patternFill patternType="solid">
        <fgColor indexed="29"/>
        <bgColor indexed="22"/>
      </patternFill>
    </fill>
    <fill>
      <patternFill patternType="solid">
        <fgColor indexed="34"/>
        <bgColor indexed="52"/>
      </patternFill>
    </fill>
    <fill>
      <patternFill patternType="solid">
        <fgColor indexed="44"/>
        <bgColor indexed="54"/>
      </patternFill>
    </fill>
    <fill>
      <patternFill patternType="solid">
        <fgColor indexed="49"/>
        <bgColor indexed="15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20"/>
      </patternFill>
    </fill>
    <fill>
      <patternFill patternType="solid">
        <fgColor indexed="9"/>
        <bgColor indexed="33"/>
      </patternFill>
    </fill>
    <fill>
      <patternFill patternType="solid">
        <fgColor indexed="48"/>
        <bgColor indexed="61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46"/>
      </patternFill>
    </fill>
    <fill>
      <patternFill patternType="solid">
        <fgColor indexed="27"/>
        <bgColor indexed="11"/>
      </patternFill>
    </fill>
    <fill>
      <patternFill patternType="solid">
        <fgColor indexed="41"/>
        <bgColor indexed="33"/>
      </patternFill>
    </fill>
    <fill>
      <patternFill patternType="solid">
        <fgColor indexed="43"/>
        <bgColor indexed="53"/>
      </patternFill>
    </fill>
    <fill>
      <patternFill patternType="solid">
        <fgColor indexed="43"/>
        <bgColor indexed="47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indexed="33"/>
        <bgColor indexed="3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10"/>
      </patternFill>
    </fill>
    <fill>
      <patternFill patternType="solid">
        <fgColor rgb="FFFF99FF"/>
        <bgColor indexed="64"/>
      </patternFill>
    </fill>
    <fill>
      <patternFill patternType="solid">
        <fgColor rgb="FFFFCC99"/>
      </patternFill>
    </fill>
    <fill>
      <patternFill patternType="solid">
        <fgColor rgb="FFFFE5B2"/>
      </patternFill>
    </fill>
    <fill>
      <patternFill patternType="solid">
        <fgColor theme="5" tint="-0.499984740745262"/>
        <bgColor indexed="43"/>
      </patternFill>
    </fill>
    <fill>
      <patternFill patternType="solid">
        <fgColor theme="5" tint="-0.499984740745262"/>
        <bgColor indexed="47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20"/>
      </patternFill>
    </fill>
    <fill>
      <patternFill patternType="solid">
        <fgColor theme="0" tint="-0.14999847407452621"/>
        <bgColor indexed="33"/>
      </patternFill>
    </fill>
    <fill>
      <patternFill patternType="solid">
        <fgColor theme="0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14"/>
      </patternFill>
    </fill>
    <fill>
      <patternFill patternType="solid">
        <fgColor rgb="FFFFFF00"/>
        <bgColor indexed="33"/>
      </patternFill>
    </fill>
    <fill>
      <patternFill patternType="solid">
        <fgColor rgb="FFFFFF00"/>
        <bgColor indexed="41"/>
      </patternFill>
    </fill>
    <fill>
      <patternFill patternType="solid">
        <fgColor theme="0" tint="-0.14999847407452621"/>
        <bgColor indexed="20"/>
      </patternFill>
    </fill>
    <fill>
      <patternFill patternType="solid">
        <fgColor rgb="FFFFFF00"/>
        <bgColor indexed="26"/>
      </patternFill>
    </fill>
    <fill>
      <patternFill patternType="solid">
        <fgColor theme="0" tint="-0.14999847407452621"/>
        <bgColor indexed="14"/>
      </patternFill>
    </fill>
    <fill>
      <patternFill patternType="solid">
        <fgColor rgb="FFFFFF00"/>
        <bgColor indexed="61"/>
      </patternFill>
    </fill>
    <fill>
      <patternFill patternType="solid">
        <fgColor rgb="FFFFFF00"/>
        <bgColor indexed="10"/>
      </patternFill>
    </fill>
    <fill>
      <patternFill patternType="solid">
        <fgColor theme="0" tint="-0.249977111117893"/>
        <bgColor indexed="33"/>
      </patternFill>
    </fill>
    <fill>
      <patternFill patternType="solid">
        <fgColor theme="0" tint="-0.249977111117893"/>
        <bgColor indexed="20"/>
      </patternFill>
    </fill>
    <fill>
      <patternFill patternType="solid">
        <fgColor theme="0" tint="-0.249977111117893"/>
        <bgColor indexed="14"/>
      </patternFill>
    </fill>
    <fill>
      <patternFill patternType="solid">
        <fgColor theme="0" tint="-0.249977111117893"/>
        <bgColor indexed="34"/>
      </patternFill>
    </fill>
  </fills>
  <borders count="14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9">
    <xf numFmtId="0" fontId="0" fillId="0" borderId="0"/>
    <xf numFmtId="0" fontId="80" fillId="0" borderId="0"/>
    <xf numFmtId="0" fontId="23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11" borderId="0" applyNumberFormat="0" applyBorder="0" applyProtection="0"/>
    <xf numFmtId="0" fontId="1" fillId="12" borderId="0" applyNumberFormat="0" applyBorder="0" applyProtection="0"/>
    <xf numFmtId="0" fontId="1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  <xf numFmtId="0" fontId="2" fillId="16" borderId="0" applyNumberFormat="0" applyBorder="0" applyProtection="0"/>
    <xf numFmtId="0" fontId="2" fillId="17" borderId="0" applyNumberFormat="0" applyBorder="0" applyProtection="0"/>
    <xf numFmtId="0" fontId="2" fillId="18" borderId="0" applyNumberFormat="0" applyBorder="0" applyProtection="0"/>
    <xf numFmtId="0" fontId="2" fillId="19" borderId="0" applyNumberFormat="0" applyBorder="0" applyProtection="0"/>
    <xf numFmtId="0" fontId="44" fillId="0" borderId="0" applyNumberFormat="0" applyFill="0" applyBorder="0" applyProtection="0"/>
    <xf numFmtId="0" fontId="3" fillId="20" borderId="0" applyNumberFormat="0" applyBorder="0" applyProtection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0" borderId="0"/>
    <xf numFmtId="0" fontId="80" fillId="0" borderId="0"/>
    <xf numFmtId="0" fontId="1" fillId="0" borderId="0"/>
    <xf numFmtId="0" fontId="1" fillId="0" borderId="0"/>
    <xf numFmtId="0" fontId="80" fillId="21" borderId="1" applyNumberFormat="0" applyProtection="0"/>
    <xf numFmtId="0" fontId="80" fillId="21" borderId="1" applyNumberFormat="0" applyProtection="0"/>
    <xf numFmtId="0" fontId="114" fillId="0" borderId="0"/>
  </cellStyleXfs>
  <cellXfs count="897">
    <xf numFmtId="0" fontId="0" fillId="0" borderId="0" xfId="0"/>
    <xf numFmtId="0" fontId="0" fillId="0" borderId="76" xfId="0" applyBorder="1" applyAlignment="1">
      <alignment horizontal="center"/>
    </xf>
    <xf numFmtId="0" fontId="0" fillId="0" borderId="53" xfId="0" applyBorder="1" applyAlignment="1">
      <alignment horizontal="center"/>
    </xf>
    <xf numFmtId="0" fontId="51" fillId="0" borderId="35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4" xfId="35" applyFont="1" applyBorder="1"/>
    <xf numFmtId="0" fontId="11" fillId="22" borderId="5" xfId="0" applyFont="1" applyFill="1" applyBorder="1" applyAlignment="1">
      <alignment horizontal="center"/>
    </xf>
    <xf numFmtId="0" fontId="19" fillId="22" borderId="6" xfId="0" applyFont="1" applyFill="1" applyBorder="1" applyAlignment="1">
      <alignment horizontal="center"/>
    </xf>
    <xf numFmtId="2" fontId="6" fillId="24" borderId="9" xfId="0" applyNumberFormat="1" applyFont="1" applyFill="1" applyBorder="1"/>
    <xf numFmtId="0" fontId="21" fillId="0" borderId="0" xfId="0" applyFont="1"/>
    <xf numFmtId="0" fontId="7" fillId="25" borderId="10" xfId="35" applyFont="1" applyFill="1" applyBorder="1" applyAlignment="1">
      <alignment horizontal="center"/>
    </xf>
    <xf numFmtId="0" fontId="45" fillId="0" borderId="0" xfId="0" applyFont="1"/>
    <xf numFmtId="0" fontId="45" fillId="0" borderId="15" xfId="23" applyFont="1" applyBorder="1"/>
    <xf numFmtId="0" fontId="45" fillId="22" borderId="12" xfId="23" applyFont="1" applyFill="1" applyBorder="1"/>
    <xf numFmtId="0" fontId="5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2" fontId="29" fillId="0" borderId="0" xfId="1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30" fillId="0" borderId="0" xfId="0" applyFont="1"/>
    <xf numFmtId="0" fontId="0" fillId="33" borderId="0" xfId="0" applyFill="1"/>
    <xf numFmtId="0" fontId="93" fillId="0" borderId="0" xfId="0" applyFont="1"/>
    <xf numFmtId="164" fontId="76" fillId="34" borderId="20" xfId="34" applyNumberFormat="1" applyFont="1" applyFill="1" applyBorder="1"/>
    <xf numFmtId="0" fontId="0" fillId="36" borderId="27" xfId="0" applyFill="1" applyBorder="1" applyAlignment="1">
      <alignment horizontal="center"/>
    </xf>
    <xf numFmtId="0" fontId="0" fillId="0" borderId="28" xfId="0" applyBorder="1"/>
    <xf numFmtId="0" fontId="0" fillId="0" borderId="37" xfId="0" applyBorder="1"/>
    <xf numFmtId="0" fontId="14" fillId="0" borderId="39" xfId="0" applyFont="1" applyBorder="1"/>
    <xf numFmtId="0" fontId="22" fillId="0" borderId="40" xfId="0" applyFont="1" applyBorder="1" applyAlignment="1">
      <alignment horizontal="center"/>
    </xf>
    <xf numFmtId="0" fontId="32" fillId="0" borderId="41" xfId="0" applyFont="1" applyBorder="1" applyAlignment="1">
      <alignment horizontal="center"/>
    </xf>
    <xf numFmtId="0" fontId="14" fillId="0" borderId="42" xfId="0" applyFont="1" applyBorder="1"/>
    <xf numFmtId="0" fontId="32" fillId="34" borderId="41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164" fontId="97" fillId="38" borderId="16" xfId="2" applyNumberFormat="1" applyFont="1" applyFill="1" applyBorder="1" applyAlignment="1">
      <alignment horizontal="right"/>
    </xf>
    <xf numFmtId="0" fontId="7" fillId="0" borderId="25" xfId="35" applyFont="1" applyBorder="1"/>
    <xf numFmtId="0" fontId="82" fillId="25" borderId="40" xfId="35" applyFont="1" applyFill="1" applyBorder="1" applyAlignment="1">
      <alignment horizontal="center"/>
    </xf>
    <xf numFmtId="0" fontId="24" fillId="27" borderId="41" xfId="0" applyFont="1" applyFill="1" applyBorder="1" applyAlignment="1">
      <alignment horizontal="center"/>
    </xf>
    <xf numFmtId="0" fontId="15" fillId="23" borderId="10" xfId="0" applyFont="1" applyFill="1" applyBorder="1" applyAlignment="1">
      <alignment horizontal="center"/>
    </xf>
    <xf numFmtId="164" fontId="25" fillId="38" borderId="23" xfId="34" applyNumberFormat="1" applyFont="1" applyFill="1" applyBorder="1"/>
    <xf numFmtId="164" fontId="25" fillId="34" borderId="23" xfId="34" applyNumberFormat="1" applyFont="1" applyFill="1" applyBorder="1"/>
    <xf numFmtId="0" fontId="8" fillId="22" borderId="25" xfId="0" applyFont="1" applyFill="1" applyBorder="1" applyAlignment="1">
      <alignment horizontal="center"/>
    </xf>
    <xf numFmtId="0" fontId="16" fillId="22" borderId="40" xfId="0" applyFont="1" applyFill="1" applyBorder="1" applyAlignment="1">
      <alignment horizontal="center"/>
    </xf>
    <xf numFmtId="2" fontId="98" fillId="22" borderId="47" xfId="35" applyNumberFormat="1" applyFont="1" applyFill="1" applyBorder="1"/>
    <xf numFmtId="2" fontId="36" fillId="22" borderId="47" xfId="35" applyNumberFormat="1" applyFont="1" applyFill="1" applyBorder="1"/>
    <xf numFmtId="2" fontId="37" fillId="24" borderId="47" xfId="35" applyNumberFormat="1" applyFont="1" applyFill="1" applyBorder="1"/>
    <xf numFmtId="0" fontId="39" fillId="0" borderId="26" xfId="0" applyFont="1" applyBorder="1"/>
    <xf numFmtId="0" fontId="17" fillId="23" borderId="7" xfId="0" applyFont="1" applyFill="1" applyBorder="1" applyAlignment="1">
      <alignment horizontal="center"/>
    </xf>
    <xf numFmtId="0" fontId="26" fillId="38" borderId="17" xfId="0" applyFont="1" applyFill="1" applyBorder="1" applyAlignment="1">
      <alignment horizontal="center"/>
    </xf>
    <xf numFmtId="0" fontId="9" fillId="22" borderId="25" xfId="0" applyFont="1" applyFill="1" applyBorder="1"/>
    <xf numFmtId="0" fontId="17" fillId="23" borderId="49" xfId="0" applyFont="1" applyFill="1" applyBorder="1" applyAlignment="1">
      <alignment horizontal="center"/>
    </xf>
    <xf numFmtId="0" fontId="10" fillId="22" borderId="25" xfId="0" applyFont="1" applyFill="1" applyBorder="1" applyAlignment="1">
      <alignment horizontal="center"/>
    </xf>
    <xf numFmtId="0" fontId="18" fillId="22" borderId="40" xfId="0" applyFont="1" applyFill="1" applyBorder="1" applyAlignment="1">
      <alignment horizontal="center"/>
    </xf>
    <xf numFmtId="0" fontId="0" fillId="0" borderId="50" xfId="0" applyBorder="1"/>
    <xf numFmtId="0" fontId="0" fillId="0" borderId="4" xfId="0" applyBorder="1"/>
    <xf numFmtId="0" fontId="62" fillId="0" borderId="4" xfId="0" applyFont="1" applyBorder="1"/>
    <xf numFmtId="0" fontId="45" fillId="0" borderId="5" xfId="0" applyFont="1" applyBorder="1"/>
    <xf numFmtId="0" fontId="46" fillId="23" borderId="52" xfId="24" applyFont="1" applyFill="1" applyBorder="1" applyAlignment="1">
      <alignment horizontal="center" vertical="center"/>
    </xf>
    <xf numFmtId="0" fontId="45" fillId="0" borderId="55" xfId="23" applyFont="1" applyBorder="1"/>
    <xf numFmtId="0" fontId="84" fillId="0" borderId="26" xfId="0" applyFont="1" applyBorder="1" applyAlignment="1">
      <alignment horizontal="center"/>
    </xf>
    <xf numFmtId="0" fontId="31" fillId="22" borderId="35" xfId="0" applyFont="1" applyFill="1" applyBorder="1" applyAlignment="1">
      <alignment horizontal="center"/>
    </xf>
    <xf numFmtId="2" fontId="52" fillId="22" borderId="11" xfId="0" applyNumberFormat="1" applyFont="1" applyFill="1" applyBorder="1" applyAlignment="1">
      <alignment horizontal="center"/>
    </xf>
    <xf numFmtId="0" fontId="12" fillId="23" borderId="50" xfId="0" applyFont="1" applyFill="1" applyBorder="1"/>
    <xf numFmtId="0" fontId="6" fillId="24" borderId="14" xfId="0" applyFont="1" applyFill="1" applyBorder="1"/>
    <xf numFmtId="0" fontId="0" fillId="0" borderId="57" xfId="0" applyBorder="1"/>
    <xf numFmtId="0" fontId="87" fillId="0" borderId="0" xfId="0" applyFont="1"/>
    <xf numFmtId="1" fontId="100" fillId="39" borderId="31" xfId="0" applyNumberFormat="1" applyFont="1" applyFill="1" applyBorder="1" applyAlignment="1">
      <alignment horizontal="right"/>
    </xf>
    <xf numFmtId="1" fontId="100" fillId="39" borderId="65" xfId="0" applyNumberFormat="1" applyFont="1" applyFill="1" applyBorder="1" applyAlignment="1">
      <alignment horizontal="right"/>
    </xf>
    <xf numFmtId="0" fontId="0" fillId="41" borderId="31" xfId="0" applyFill="1" applyBorder="1"/>
    <xf numFmtId="0" fontId="81" fillId="0" borderId="32" xfId="0" applyFont="1" applyBorder="1" applyAlignment="1">
      <alignment horizontal="left"/>
    </xf>
    <xf numFmtId="0" fontId="0" fillId="0" borderId="31" xfId="0" applyBorder="1"/>
    <xf numFmtId="0" fontId="45" fillId="0" borderId="55" xfId="0" applyFont="1" applyBorder="1"/>
    <xf numFmtId="0" fontId="71" fillId="0" borderId="0" xfId="0" applyFont="1"/>
    <xf numFmtId="0" fontId="1" fillId="23" borderId="26" xfId="24" applyFill="1" applyBorder="1" applyAlignment="1">
      <alignment horizontal="center" vertical="center"/>
    </xf>
    <xf numFmtId="0" fontId="48" fillId="23" borderId="35" xfId="24" applyFont="1" applyFill="1" applyBorder="1" applyAlignment="1">
      <alignment horizontal="center" vertical="center"/>
    </xf>
    <xf numFmtId="0" fontId="6" fillId="23" borderId="25" xfId="0" applyFont="1" applyFill="1" applyBorder="1"/>
    <xf numFmtId="0" fontId="6" fillId="23" borderId="40" xfId="0" applyFont="1" applyFill="1" applyBorder="1"/>
    <xf numFmtId="0" fontId="6" fillId="23" borderId="41" xfId="0" applyFont="1" applyFill="1" applyBorder="1"/>
    <xf numFmtId="0" fontId="6" fillId="23" borderId="42" xfId="0" applyFont="1" applyFill="1" applyBorder="1"/>
    <xf numFmtId="0" fontId="34" fillId="23" borderId="26" xfId="0" applyFont="1" applyFill="1" applyBorder="1"/>
    <xf numFmtId="2" fontId="56" fillId="28" borderId="53" xfId="0" applyNumberFormat="1" applyFont="1" applyFill="1" applyBorder="1"/>
    <xf numFmtId="2" fontId="56" fillId="28" borderId="76" xfId="0" applyNumberFormat="1" applyFont="1" applyFill="1" applyBorder="1" applyAlignment="1">
      <alignment horizontal="center"/>
    </xf>
    <xf numFmtId="2" fontId="59" fillId="28" borderId="53" xfId="0" applyNumberFormat="1" applyFont="1" applyFill="1" applyBorder="1"/>
    <xf numFmtId="2" fontId="59" fillId="28" borderId="47" xfId="0" applyNumberFormat="1" applyFont="1" applyFill="1" applyBorder="1"/>
    <xf numFmtId="2" fontId="32" fillId="28" borderId="26" xfId="0" applyNumberFormat="1" applyFont="1" applyFill="1" applyBorder="1" applyAlignment="1">
      <alignment horizontal="center"/>
    </xf>
    <xf numFmtId="2" fontId="56" fillId="28" borderId="76" xfId="0" applyNumberFormat="1" applyFont="1" applyFill="1" applyBorder="1"/>
    <xf numFmtId="0" fontId="20" fillId="0" borderId="0" xfId="0" applyFont="1"/>
    <xf numFmtId="0" fontId="89" fillId="23" borderId="12" xfId="24" applyFont="1" applyFill="1" applyBorder="1"/>
    <xf numFmtId="0" fontId="89" fillId="23" borderId="18" xfId="24" applyFont="1" applyFill="1" applyBorder="1"/>
    <xf numFmtId="0" fontId="88" fillId="0" borderId="0" xfId="0" applyFont="1"/>
    <xf numFmtId="0" fontId="20" fillId="23" borderId="0" xfId="0" applyFont="1" applyFill="1" applyAlignment="1">
      <alignment horizontal="left"/>
    </xf>
    <xf numFmtId="0" fontId="88" fillId="0" borderId="35" xfId="0" applyFont="1" applyBorder="1"/>
    <xf numFmtId="0" fontId="32" fillId="22" borderId="26" xfId="0" applyFont="1" applyFill="1" applyBorder="1" applyAlignment="1">
      <alignment horizontal="center"/>
    </xf>
    <xf numFmtId="0" fontId="32" fillId="23" borderId="82" xfId="0" applyFont="1" applyFill="1" applyBorder="1"/>
    <xf numFmtId="0" fontId="32" fillId="23" borderId="76" xfId="0" applyFont="1" applyFill="1" applyBorder="1"/>
    <xf numFmtId="2" fontId="56" fillId="0" borderId="53" xfId="0" applyNumberFormat="1" applyFont="1" applyBorder="1"/>
    <xf numFmtId="2" fontId="63" fillId="0" borderId="35" xfId="0" applyNumberFormat="1" applyFont="1" applyBorder="1"/>
    <xf numFmtId="2" fontId="70" fillId="32" borderId="36" xfId="0" applyNumberFormat="1" applyFont="1" applyFill="1" applyBorder="1"/>
    <xf numFmtId="2" fontId="32" fillId="0" borderId="35" xfId="0" applyNumberFormat="1" applyFont="1" applyBorder="1"/>
    <xf numFmtId="2" fontId="32" fillId="0" borderId="26" xfId="0" applyNumberFormat="1" applyFont="1" applyBorder="1"/>
    <xf numFmtId="164" fontId="16" fillId="38" borderId="41" xfId="0" applyNumberFormat="1" applyFont="1" applyFill="1" applyBorder="1" applyAlignment="1">
      <alignment horizontal="center"/>
    </xf>
    <xf numFmtId="164" fontId="76" fillId="34" borderId="19" xfId="34" applyNumberFormat="1" applyFont="1" applyFill="1" applyBorder="1"/>
    <xf numFmtId="164" fontId="76" fillId="34" borderId="27" xfId="34" applyNumberFormat="1" applyFont="1" applyFill="1" applyBorder="1"/>
    <xf numFmtId="0" fontId="0" fillId="33" borderId="27" xfId="0" applyFill="1" applyBorder="1"/>
    <xf numFmtId="0" fontId="0" fillId="33" borderId="60" xfId="0" applyFill="1" applyBorder="1"/>
    <xf numFmtId="164" fontId="76" fillId="34" borderId="63" xfId="34" applyNumberFormat="1" applyFont="1" applyFill="1" applyBorder="1"/>
    <xf numFmtId="0" fontId="30" fillId="33" borderId="30" xfId="0" applyFont="1" applyFill="1" applyBorder="1" applyAlignment="1">
      <alignment horizontal="center"/>
    </xf>
    <xf numFmtId="0" fontId="79" fillId="33" borderId="33" xfId="2" applyFont="1" applyFill="1" applyBorder="1" applyAlignment="1">
      <alignment horizontal="left"/>
    </xf>
    <xf numFmtId="0" fontId="77" fillId="33" borderId="29" xfId="2" applyFont="1" applyFill="1" applyBorder="1" applyAlignment="1">
      <alignment horizontal="left"/>
    </xf>
    <xf numFmtId="164" fontId="76" fillId="38" borderId="21" xfId="34" applyNumberFormat="1" applyFont="1" applyFill="1" applyBorder="1"/>
    <xf numFmtId="0" fontId="40" fillId="33" borderId="33" xfId="2" applyFont="1" applyFill="1" applyBorder="1" applyAlignment="1">
      <alignment horizontal="center"/>
    </xf>
    <xf numFmtId="0" fontId="69" fillId="33" borderId="88" xfId="0" applyFont="1" applyFill="1" applyBorder="1" applyAlignment="1">
      <alignment vertical="center" wrapText="1"/>
    </xf>
    <xf numFmtId="0" fontId="78" fillId="33" borderId="88" xfId="0" applyFont="1" applyFill="1" applyBorder="1" applyAlignment="1">
      <alignment vertical="center" wrapText="1"/>
    </xf>
    <xf numFmtId="0" fontId="78" fillId="33" borderId="89" xfId="0" applyFont="1" applyFill="1" applyBorder="1" applyAlignment="1">
      <alignment vertical="center" wrapText="1"/>
    </xf>
    <xf numFmtId="0" fontId="79" fillId="33" borderId="83" xfId="2" applyFont="1" applyFill="1" applyBorder="1" applyAlignment="1">
      <alignment horizontal="center"/>
    </xf>
    <xf numFmtId="164" fontId="76" fillId="34" borderId="79" xfId="34" applyNumberFormat="1" applyFont="1" applyFill="1" applyBorder="1" applyAlignment="1">
      <alignment horizontal="center"/>
    </xf>
    <xf numFmtId="0" fontId="69" fillId="33" borderId="56" xfId="0" applyFont="1" applyFill="1" applyBorder="1" applyAlignment="1">
      <alignment vertical="center" wrapText="1"/>
    </xf>
    <xf numFmtId="0" fontId="30" fillId="33" borderId="63" xfId="0" applyFont="1" applyFill="1" applyBorder="1" applyAlignment="1">
      <alignment horizontal="center"/>
    </xf>
    <xf numFmtId="0" fontId="40" fillId="33" borderId="31" xfId="2" applyFont="1" applyFill="1" applyBorder="1" applyAlignment="1">
      <alignment horizontal="center"/>
    </xf>
    <xf numFmtId="0" fontId="0" fillId="33" borderId="90" xfId="0" applyFill="1" applyBorder="1"/>
    <xf numFmtId="0" fontId="0" fillId="0" borderId="72" xfId="0" applyBorder="1"/>
    <xf numFmtId="0" fontId="72" fillId="0" borderId="74" xfId="0" applyFont="1" applyBorder="1" applyAlignment="1">
      <alignment horizontal="center"/>
    </xf>
    <xf numFmtId="164" fontId="76" fillId="34" borderId="91" xfId="34" applyNumberFormat="1" applyFont="1" applyFill="1" applyBorder="1"/>
    <xf numFmtId="0" fontId="72" fillId="0" borderId="73" xfId="0" applyFont="1" applyBorder="1" applyAlignment="1">
      <alignment horizontal="center"/>
    </xf>
    <xf numFmtId="0" fontId="72" fillId="0" borderId="92" xfId="0" applyFont="1" applyBorder="1" applyAlignment="1">
      <alignment horizontal="center"/>
    </xf>
    <xf numFmtId="0" fontId="99" fillId="39" borderId="46" xfId="0" applyFont="1" applyFill="1" applyBorder="1"/>
    <xf numFmtId="0" fontId="0" fillId="41" borderId="65" xfId="0" applyFill="1" applyBorder="1"/>
    <xf numFmtId="0" fontId="81" fillId="0" borderId="74" xfId="0" applyFont="1" applyBorder="1" applyAlignment="1">
      <alignment horizontal="left"/>
    </xf>
    <xf numFmtId="0" fontId="99" fillId="39" borderId="64" xfId="0" applyFont="1" applyFill="1" applyBorder="1"/>
    <xf numFmtId="0" fontId="73" fillId="0" borderId="67" xfId="0" applyFont="1" applyBorder="1" applyAlignment="1">
      <alignment horizontal="center" vertical="center" wrapText="1"/>
    </xf>
    <xf numFmtId="0" fontId="0" fillId="35" borderId="63" xfId="0" applyFill="1" applyBorder="1"/>
    <xf numFmtId="0" fontId="0" fillId="35" borderId="27" xfId="0" applyFill="1" applyBorder="1"/>
    <xf numFmtId="0" fontId="73" fillId="31" borderId="71" xfId="0" applyFont="1" applyFill="1" applyBorder="1" applyAlignment="1">
      <alignment horizontal="center" vertical="center" wrapText="1"/>
    </xf>
    <xf numFmtId="0" fontId="85" fillId="39" borderId="57" xfId="0" applyFont="1" applyFill="1" applyBorder="1" applyAlignment="1">
      <alignment horizontal="center" vertical="center" wrapText="1"/>
    </xf>
    <xf numFmtId="0" fontId="86" fillId="40" borderId="35" xfId="0" applyFont="1" applyFill="1" applyBorder="1" applyAlignment="1">
      <alignment horizontal="center" vertical="center" wrapText="1"/>
    </xf>
    <xf numFmtId="0" fontId="0" fillId="35" borderId="68" xfId="0" applyFill="1" applyBorder="1"/>
    <xf numFmtId="0" fontId="73" fillId="0" borderId="68" xfId="0" applyFont="1" applyBorder="1" applyAlignment="1">
      <alignment horizontal="center" vertical="center" wrapText="1"/>
    </xf>
    <xf numFmtId="2" fontId="109" fillId="0" borderId="65" xfId="0" applyNumberFormat="1" applyFont="1" applyBorder="1" applyAlignment="1">
      <alignment horizontal="right"/>
    </xf>
    <xf numFmtId="2" fontId="108" fillId="0" borderId="63" xfId="0" applyNumberFormat="1" applyFont="1" applyBorder="1" applyAlignment="1">
      <alignment horizontal="right"/>
    </xf>
    <xf numFmtId="2" fontId="109" fillId="0" borderId="63" xfId="0" applyNumberFormat="1" applyFont="1" applyBorder="1" applyAlignment="1">
      <alignment horizontal="right"/>
    </xf>
    <xf numFmtId="2" fontId="110" fillId="0" borderId="31" xfId="0" applyNumberFormat="1" applyFont="1" applyBorder="1" applyAlignment="1">
      <alignment horizontal="right"/>
    </xf>
    <xf numFmtId="2" fontId="108" fillId="0" borderId="27" xfId="0" applyNumberFormat="1" applyFont="1" applyBorder="1" applyAlignment="1">
      <alignment horizontal="right"/>
    </xf>
    <xf numFmtId="2" fontId="110" fillId="0" borderId="27" xfId="0" applyNumberFormat="1" applyFont="1" applyBorder="1" applyAlignment="1">
      <alignment horizontal="right"/>
    </xf>
    <xf numFmtId="2" fontId="108" fillId="0" borderId="31" xfId="0" applyNumberFormat="1" applyFont="1" applyBorder="1" applyAlignment="1">
      <alignment horizontal="right"/>
    </xf>
    <xf numFmtId="2" fontId="109" fillId="0" borderId="31" xfId="0" applyNumberFormat="1" applyFont="1" applyBorder="1" applyAlignment="1">
      <alignment horizontal="right"/>
    </xf>
    <xf numFmtId="2" fontId="109" fillId="0" borderId="27" xfId="0" applyNumberFormat="1" applyFont="1" applyBorder="1" applyAlignment="1">
      <alignment horizontal="right"/>
    </xf>
    <xf numFmtId="2" fontId="111" fillId="0" borderId="31" xfId="0" applyNumberFormat="1" applyFont="1" applyBorder="1" applyAlignment="1">
      <alignment horizontal="right"/>
    </xf>
    <xf numFmtId="2" fontId="111" fillId="0" borderId="27" xfId="0" applyNumberFormat="1" applyFont="1" applyBorder="1" applyAlignment="1">
      <alignment horizontal="right"/>
    </xf>
    <xf numFmtId="2" fontId="112" fillId="0" borderId="31" xfId="0" applyNumberFormat="1" applyFont="1" applyBorder="1" applyAlignment="1">
      <alignment horizontal="right"/>
    </xf>
    <xf numFmtId="2" fontId="112" fillId="0" borderId="27" xfId="0" applyNumberFormat="1" applyFont="1" applyBorder="1" applyAlignment="1">
      <alignment horizontal="right"/>
    </xf>
    <xf numFmtId="0" fontId="87" fillId="0" borderId="57" xfId="0" applyFont="1" applyBorder="1"/>
    <xf numFmtId="0" fontId="116" fillId="23" borderId="7" xfId="0" applyFont="1" applyFill="1" applyBorder="1" applyAlignment="1">
      <alignment horizontal="center"/>
    </xf>
    <xf numFmtId="0" fontId="32" fillId="22" borderId="40" xfId="0" applyFont="1" applyFill="1" applyBorder="1" applyAlignment="1">
      <alignment horizontal="center"/>
    </xf>
    <xf numFmtId="164" fontId="27" fillId="38" borderId="41" xfId="0" applyNumberFormat="1" applyFont="1" applyFill="1" applyBorder="1" applyAlignment="1">
      <alignment horizontal="center"/>
    </xf>
    <xf numFmtId="1" fontId="28" fillId="38" borderId="8" xfId="0" applyNumberFormat="1" applyFont="1" applyFill="1" applyBorder="1" applyAlignment="1">
      <alignment horizontal="center"/>
    </xf>
    <xf numFmtId="0" fontId="26" fillId="34" borderId="17" xfId="0" applyFont="1" applyFill="1" applyBorder="1" applyAlignment="1">
      <alignment horizontal="center"/>
    </xf>
    <xf numFmtId="0" fontId="0" fillId="48" borderId="27" xfId="0" applyFill="1" applyBorder="1" applyAlignment="1">
      <alignment horizontal="center" vertical="center"/>
    </xf>
    <xf numFmtId="0" fontId="0" fillId="0" borderId="27" xfId="0" applyBorder="1"/>
    <xf numFmtId="0" fontId="0" fillId="0" borderId="79" xfId="0" applyBorder="1"/>
    <xf numFmtId="0" fontId="51" fillId="33" borderId="42" xfId="0" applyFont="1" applyFill="1" applyBorder="1" applyAlignment="1">
      <alignment vertical="center"/>
    </xf>
    <xf numFmtId="0" fontId="51" fillId="38" borderId="42" xfId="0" applyFont="1" applyFill="1" applyBorder="1" applyAlignment="1">
      <alignment vertical="center"/>
    </xf>
    <xf numFmtId="0" fontId="68" fillId="23" borderId="41" xfId="24" applyFont="1" applyFill="1" applyBorder="1"/>
    <xf numFmtId="0" fontId="68" fillId="23" borderId="94" xfId="24" applyFont="1" applyFill="1" applyBorder="1"/>
    <xf numFmtId="0" fontId="46" fillId="0" borderId="26" xfId="24" applyFont="1" applyBorder="1" applyAlignment="1">
      <alignment horizontal="center" vertical="center"/>
    </xf>
    <xf numFmtId="1" fontId="48" fillId="22" borderId="41" xfId="0" applyNumberFormat="1" applyFont="1" applyFill="1" applyBorder="1" applyAlignment="1">
      <alignment horizontal="center"/>
    </xf>
    <xf numFmtId="1" fontId="48" fillId="22" borderId="24" xfId="0" applyNumberFormat="1" applyFont="1" applyFill="1" applyBorder="1" applyAlignment="1">
      <alignment horizontal="center"/>
    </xf>
    <xf numFmtId="1" fontId="106" fillId="33" borderId="78" xfId="0" applyNumberFormat="1" applyFont="1" applyFill="1" applyBorder="1" applyAlignment="1">
      <alignment horizontal="right"/>
    </xf>
    <xf numFmtId="1" fontId="106" fillId="33" borderId="43" xfId="0" applyNumberFormat="1" applyFont="1" applyFill="1" applyBorder="1" applyAlignment="1">
      <alignment horizontal="right"/>
    </xf>
    <xf numFmtId="1" fontId="106" fillId="46" borderId="43" xfId="0" applyNumberFormat="1" applyFont="1" applyFill="1" applyBorder="1" applyAlignment="1">
      <alignment horizontal="right"/>
    </xf>
    <xf numFmtId="1" fontId="106" fillId="33" borderId="77" xfId="0" applyNumberFormat="1" applyFont="1" applyFill="1" applyBorder="1" applyAlignment="1">
      <alignment horizontal="right"/>
    </xf>
    <xf numFmtId="0" fontId="65" fillId="32" borderId="47" xfId="0" applyFont="1" applyFill="1" applyBorder="1" applyAlignment="1">
      <alignment horizontal="center"/>
    </xf>
    <xf numFmtId="0" fontId="64" fillId="32" borderId="52" xfId="0" applyFont="1" applyFill="1" applyBorder="1" applyAlignment="1">
      <alignment horizontal="center"/>
    </xf>
    <xf numFmtId="0" fontId="63" fillId="0" borderId="26" xfId="0" applyFont="1" applyBorder="1" applyAlignment="1">
      <alignment horizontal="center"/>
    </xf>
    <xf numFmtId="2" fontId="63" fillId="38" borderId="41" xfId="0" applyNumberFormat="1" applyFont="1" applyFill="1" applyBorder="1" applyAlignment="1">
      <alignment horizontal="center"/>
    </xf>
    <xf numFmtId="0" fontId="45" fillId="22" borderId="58" xfId="23" applyFont="1" applyFill="1" applyBorder="1"/>
    <xf numFmtId="0" fontId="45" fillId="22" borderId="41" xfId="23" applyFont="1" applyFill="1" applyBorder="1"/>
    <xf numFmtId="0" fontId="45" fillId="22" borderId="24" xfId="23" applyFont="1" applyFill="1" applyBorder="1"/>
    <xf numFmtId="0" fontId="45" fillId="22" borderId="43" xfId="23" applyFont="1" applyFill="1" applyBorder="1"/>
    <xf numFmtId="0" fontId="91" fillId="0" borderId="102" xfId="0" applyFont="1" applyBorder="1" applyAlignment="1">
      <alignment horizontal="left"/>
    </xf>
    <xf numFmtId="0" fontId="83" fillId="0" borderId="103" xfId="0" applyFont="1" applyBorder="1"/>
    <xf numFmtId="0" fontId="83" fillId="0" borderId="104" xfId="0" applyFont="1" applyBorder="1"/>
    <xf numFmtId="0" fontId="82" fillId="0" borderId="104" xfId="0" applyFont="1" applyBorder="1"/>
    <xf numFmtId="0" fontId="83" fillId="0" borderId="104" xfId="0" applyFont="1" applyBorder="1" applyAlignment="1">
      <alignment vertical="center"/>
    </xf>
    <xf numFmtId="0" fontId="83" fillId="0" borderId="105" xfId="0" applyFont="1" applyBorder="1"/>
    <xf numFmtId="0" fontId="83" fillId="0" borderId="32" xfId="0" applyFont="1" applyBorder="1"/>
    <xf numFmtId="0" fontId="102" fillId="0" borderId="102" xfId="0" applyFont="1" applyBorder="1" applyAlignment="1">
      <alignment horizontal="left"/>
    </xf>
    <xf numFmtId="0" fontId="81" fillId="0" borderId="69" xfId="0" applyFont="1" applyBorder="1" applyAlignment="1">
      <alignment horizontal="left"/>
    </xf>
    <xf numFmtId="0" fontId="118" fillId="0" borderId="102" xfId="0" applyFont="1" applyBorder="1" applyAlignment="1">
      <alignment horizontal="left"/>
    </xf>
    <xf numFmtId="0" fontId="0" fillId="50" borderId="27" xfId="0" applyFill="1" applyBorder="1"/>
    <xf numFmtId="14" fontId="0" fillId="0" borderId="27" xfId="0" applyNumberFormat="1" applyBorder="1"/>
    <xf numFmtId="0" fontId="0" fillId="51" borderId="27" xfId="0" applyFill="1" applyBorder="1"/>
    <xf numFmtId="0" fontId="120" fillId="0" borderId="0" xfId="0" applyFont="1"/>
    <xf numFmtId="0" fontId="121" fillId="0" borderId="110" xfId="0" applyFont="1" applyBorder="1" applyAlignment="1">
      <alignment horizontal="left"/>
    </xf>
    <xf numFmtId="0" fontId="121" fillId="0" borderId="111" xfId="0" applyFont="1" applyBorder="1" applyAlignment="1">
      <alignment horizontal="left"/>
    </xf>
    <xf numFmtId="0" fontId="121" fillId="0" borderId="78" xfId="0" applyFont="1" applyBorder="1" applyAlignment="1">
      <alignment horizontal="left"/>
    </xf>
    <xf numFmtId="0" fontId="122" fillId="0" borderId="111" xfId="0" applyFont="1" applyBorder="1" applyAlignment="1">
      <alignment horizontal="left"/>
    </xf>
    <xf numFmtId="1" fontId="20" fillId="26" borderId="41" xfId="0" applyNumberFormat="1" applyFont="1" applyFill="1" applyBorder="1"/>
    <xf numFmtId="0" fontId="121" fillId="0" borderId="95" xfId="0" applyFont="1" applyBorder="1" applyAlignment="1">
      <alignment horizontal="left"/>
    </xf>
    <xf numFmtId="0" fontId="46" fillId="23" borderId="35" xfId="24" applyFont="1" applyFill="1" applyBorder="1" applyAlignment="1">
      <alignment horizontal="center" vertical="center"/>
    </xf>
    <xf numFmtId="0" fontId="48" fillId="23" borderId="68" xfId="24" applyFont="1" applyFill="1" applyBorder="1" applyAlignment="1">
      <alignment horizontal="center" vertical="center"/>
    </xf>
    <xf numFmtId="0" fontId="123" fillId="0" borderId="102" xfId="0" applyFont="1" applyBorder="1" applyAlignment="1">
      <alignment horizontal="left"/>
    </xf>
    <xf numFmtId="0" fontId="81" fillId="0" borderId="45" xfId="0" applyFont="1" applyBorder="1" applyAlignment="1">
      <alignment horizontal="left"/>
    </xf>
    <xf numFmtId="0" fontId="81" fillId="0" borderId="61" xfId="0" applyFont="1" applyBorder="1" applyAlignment="1">
      <alignment horizontal="left"/>
    </xf>
    <xf numFmtId="0" fontId="48" fillId="23" borderId="26" xfId="24" applyFont="1" applyFill="1" applyBorder="1" applyAlignment="1">
      <alignment horizontal="center" vertical="center"/>
    </xf>
    <xf numFmtId="0" fontId="83" fillId="0" borderId="41" xfId="0" applyFont="1" applyBorder="1"/>
    <xf numFmtId="0" fontId="83" fillId="0" borderId="42" xfId="0" applyFont="1" applyBorder="1"/>
    <xf numFmtId="0" fontId="82" fillId="0" borderId="42" xfId="0" applyFont="1" applyBorder="1"/>
    <xf numFmtId="0" fontId="124" fillId="0" borderId="42" xfId="0" applyFont="1" applyBorder="1"/>
    <xf numFmtId="0" fontId="83" fillId="0" borderId="42" xfId="0" applyFont="1" applyBorder="1" applyAlignment="1">
      <alignment vertical="center"/>
    </xf>
    <xf numFmtId="0" fontId="83" fillId="0" borderId="118" xfId="0" applyFont="1" applyBorder="1"/>
    <xf numFmtId="0" fontId="83" fillId="0" borderId="43" xfId="0" applyFont="1" applyBorder="1"/>
    <xf numFmtId="0" fontId="38" fillId="38" borderId="81" xfId="0" applyFont="1" applyFill="1" applyBorder="1"/>
    <xf numFmtId="0" fontId="125" fillId="0" borderId="34" xfId="0" applyFont="1" applyBorder="1" applyAlignment="1">
      <alignment horizontal="center"/>
    </xf>
    <xf numFmtId="0" fontId="126" fillId="0" borderId="26" xfId="0" applyFont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45" fillId="0" borderId="26" xfId="23" applyFont="1" applyBorder="1"/>
    <xf numFmtId="0" fontId="45" fillId="0" borderId="26" xfId="0" applyFont="1" applyBorder="1"/>
    <xf numFmtId="0" fontId="62" fillId="0" borderId="25" xfId="0" applyFont="1" applyBorder="1"/>
    <xf numFmtId="0" fontId="72" fillId="52" borderId="0" xfId="0" applyFont="1" applyFill="1"/>
    <xf numFmtId="0" fontId="50" fillId="53" borderId="10" xfId="23" applyFont="1" applyFill="1" applyBorder="1" applyAlignment="1">
      <alignment horizontal="center"/>
    </xf>
    <xf numFmtId="1" fontId="55" fillId="53" borderId="11" xfId="23" applyNumberFormat="1" applyFont="1" applyFill="1" applyBorder="1" applyAlignment="1">
      <alignment horizontal="center"/>
    </xf>
    <xf numFmtId="0" fontId="21" fillId="53" borderId="107" xfId="0" applyFont="1" applyFill="1" applyBorder="1" applyAlignment="1">
      <alignment horizontal="center"/>
    </xf>
    <xf numFmtId="0" fontId="30" fillId="53" borderId="114" xfId="0" applyFont="1" applyFill="1" applyBorder="1" applyAlignment="1">
      <alignment horizontal="center"/>
    </xf>
    <xf numFmtId="0" fontId="0" fillId="53" borderId="55" xfId="0" applyFill="1" applyBorder="1"/>
    <xf numFmtId="0" fontId="67" fillId="54" borderId="35" xfId="23" applyFont="1" applyFill="1" applyBorder="1"/>
    <xf numFmtId="1" fontId="55" fillId="53" borderId="56" xfId="23" applyNumberFormat="1" applyFont="1" applyFill="1" applyBorder="1" applyAlignment="1">
      <alignment horizontal="center"/>
    </xf>
    <xf numFmtId="1" fontId="55" fillId="53" borderId="41" xfId="23" applyNumberFormat="1" applyFont="1" applyFill="1" applyBorder="1" applyAlignment="1">
      <alignment horizontal="center"/>
    </xf>
    <xf numFmtId="1" fontId="55" fillId="53" borderId="119" xfId="23" applyNumberFormat="1" applyFont="1" applyFill="1" applyBorder="1" applyAlignment="1">
      <alignment horizontal="center"/>
    </xf>
    <xf numFmtId="0" fontId="129" fillId="22" borderId="41" xfId="23" applyFont="1" applyFill="1" applyBorder="1"/>
    <xf numFmtId="0" fontId="129" fillId="22" borderId="24" xfId="23" applyFont="1" applyFill="1" applyBorder="1"/>
    <xf numFmtId="0" fontId="129" fillId="22" borderId="43" xfId="23" applyFont="1" applyFill="1" applyBorder="1"/>
    <xf numFmtId="0" fontId="130" fillId="22" borderId="41" xfId="23" applyFont="1" applyFill="1" applyBorder="1"/>
    <xf numFmtId="0" fontId="131" fillId="0" borderId="111" xfId="0" applyFont="1" applyBorder="1" applyAlignment="1">
      <alignment horizontal="left"/>
    </xf>
    <xf numFmtId="0" fontId="131" fillId="0" borderId="78" xfId="0" applyFont="1" applyBorder="1" applyAlignment="1">
      <alignment horizontal="left"/>
    </xf>
    <xf numFmtId="0" fontId="5" fillId="47" borderId="26" xfId="0" applyFont="1" applyFill="1" applyBorder="1"/>
    <xf numFmtId="0" fontId="0" fillId="47" borderId="26" xfId="0" applyFill="1" applyBorder="1"/>
    <xf numFmtId="0" fontId="132" fillId="0" borderId="26" xfId="0" applyFont="1" applyBorder="1"/>
    <xf numFmtId="0" fontId="0" fillId="47" borderId="99" xfId="0" applyFill="1" applyBorder="1"/>
    <xf numFmtId="0" fontId="0" fillId="47" borderId="83" xfId="0" applyFill="1" applyBorder="1"/>
    <xf numFmtId="0" fontId="0" fillId="47" borderId="123" xfId="0" applyFill="1" applyBorder="1"/>
    <xf numFmtId="0" fontId="133" fillId="0" borderId="110" xfId="0" applyFont="1" applyBorder="1" applyAlignment="1">
      <alignment horizontal="left"/>
    </xf>
    <xf numFmtId="0" fontId="133" fillId="0" borderId="111" xfId="0" applyFont="1" applyBorder="1" applyAlignment="1">
      <alignment horizontal="left"/>
    </xf>
    <xf numFmtId="0" fontId="133" fillId="0" borderId="78" xfId="0" applyFont="1" applyBorder="1" applyAlignment="1">
      <alignment horizontal="left"/>
    </xf>
    <xf numFmtId="0" fontId="133" fillId="0" borderId="94" xfId="0" applyFont="1" applyBorder="1" applyAlignment="1">
      <alignment horizontal="left"/>
    </xf>
    <xf numFmtId="0" fontId="135" fillId="0" borderId="57" xfId="0" applyFont="1" applyBorder="1"/>
    <xf numFmtId="0" fontId="86" fillId="0" borderId="67" xfId="0" applyFont="1" applyBorder="1" applyAlignment="1">
      <alignment horizontal="center" vertical="center" wrapText="1"/>
    </xf>
    <xf numFmtId="0" fontId="86" fillId="30" borderId="26" xfId="0" applyFont="1" applyFill="1" applyBorder="1" applyAlignment="1">
      <alignment horizontal="center" vertical="center"/>
    </xf>
    <xf numFmtId="0" fontId="86" fillId="0" borderId="26" xfId="0" applyFont="1" applyBorder="1" applyAlignment="1">
      <alignment horizontal="center" vertical="center"/>
    </xf>
    <xf numFmtId="0" fontId="86" fillId="31" borderId="71" xfId="0" applyFont="1" applyFill="1" applyBorder="1" applyAlignment="1">
      <alignment horizontal="center" vertical="center"/>
    </xf>
    <xf numFmtId="0" fontId="86" fillId="31" borderId="66" xfId="0" applyFont="1" applyFill="1" applyBorder="1" applyAlignment="1">
      <alignment horizontal="center" vertical="center"/>
    </xf>
    <xf numFmtId="0" fontId="86" fillId="45" borderId="66" xfId="0" applyFont="1" applyFill="1" applyBorder="1" applyAlignment="1">
      <alignment horizontal="center" vertical="center"/>
    </xf>
    <xf numFmtId="0" fontId="86" fillId="31" borderId="67" xfId="0" applyFont="1" applyFill="1" applyBorder="1" applyAlignment="1">
      <alignment horizontal="center" vertical="center"/>
    </xf>
    <xf numFmtId="0" fontId="86" fillId="45" borderId="57" xfId="0" applyFont="1" applyFill="1" applyBorder="1" applyAlignment="1">
      <alignment horizontal="center" vertical="center"/>
    </xf>
    <xf numFmtId="0" fontId="86" fillId="45" borderId="68" xfId="0" applyFont="1" applyFill="1" applyBorder="1" applyAlignment="1">
      <alignment horizontal="center" vertical="center"/>
    </xf>
    <xf numFmtId="0" fontId="135" fillId="0" borderId="66" xfId="0" applyFont="1" applyBorder="1"/>
    <xf numFmtId="0" fontId="86" fillId="30" borderId="26" xfId="0" applyFont="1" applyFill="1" applyBorder="1" applyAlignment="1">
      <alignment horizontal="center" vertical="center" wrapText="1"/>
    </xf>
    <xf numFmtId="0" fontId="135" fillId="0" borderId="36" xfId="0" applyFont="1" applyBorder="1"/>
    <xf numFmtId="0" fontId="138" fillId="41" borderId="63" xfId="0" applyFont="1" applyFill="1" applyBorder="1"/>
    <xf numFmtId="0" fontId="139" fillId="0" borderId="64" xfId="0" applyFont="1" applyBorder="1" applyAlignment="1">
      <alignment horizontal="left"/>
    </xf>
    <xf numFmtId="2" fontId="140" fillId="55" borderId="78" xfId="0" applyNumberFormat="1" applyFont="1" applyFill="1" applyBorder="1" applyAlignment="1">
      <alignment horizontal="right"/>
    </xf>
    <xf numFmtId="0" fontId="139" fillId="0" borderId="78" xfId="0" applyFont="1" applyBorder="1" applyAlignment="1">
      <alignment horizontal="center"/>
    </xf>
    <xf numFmtId="2" fontId="139" fillId="0" borderId="69" xfId="0" applyNumberFormat="1" applyFont="1" applyBorder="1" applyAlignment="1">
      <alignment horizontal="right"/>
    </xf>
    <xf numFmtId="2" fontId="139" fillId="0" borderId="63" xfId="0" applyNumberFormat="1" applyFont="1" applyBorder="1" applyAlignment="1">
      <alignment horizontal="right"/>
    </xf>
    <xf numFmtId="2" fontId="139" fillId="0" borderId="64" xfId="0" applyNumberFormat="1" applyFont="1" applyBorder="1" applyAlignment="1">
      <alignment horizontal="right"/>
    </xf>
    <xf numFmtId="2" fontId="139" fillId="35" borderId="65" xfId="0" applyNumberFormat="1" applyFont="1" applyFill="1" applyBorder="1" applyAlignment="1">
      <alignment horizontal="right"/>
    </xf>
    <xf numFmtId="2" fontId="139" fillId="35" borderId="63" xfId="0" applyNumberFormat="1" applyFont="1" applyFill="1" applyBorder="1" applyAlignment="1">
      <alignment horizontal="right"/>
    </xf>
    <xf numFmtId="2" fontId="139" fillId="35" borderId="74" xfId="0" applyNumberFormat="1" applyFont="1" applyFill="1" applyBorder="1" applyAlignment="1">
      <alignment horizontal="right"/>
    </xf>
    <xf numFmtId="0" fontId="141" fillId="0" borderId="124" xfId="0" applyFont="1" applyBorder="1" applyAlignment="1">
      <alignment horizontal="center"/>
    </xf>
    <xf numFmtId="0" fontId="138" fillId="41" borderId="27" xfId="0" applyFont="1" applyFill="1" applyBorder="1"/>
    <xf numFmtId="0" fontId="139" fillId="0" borderId="46" xfId="0" applyFont="1" applyBorder="1" applyAlignment="1">
      <alignment horizontal="left"/>
    </xf>
    <xf numFmtId="2" fontId="140" fillId="55" borderId="43" xfId="0" applyNumberFormat="1" applyFont="1" applyFill="1" applyBorder="1" applyAlignment="1">
      <alignment horizontal="right"/>
    </xf>
    <xf numFmtId="0" fontId="139" fillId="0" borderId="43" xfId="0" applyFont="1" applyBorder="1" applyAlignment="1">
      <alignment horizontal="center"/>
    </xf>
    <xf numFmtId="2" fontId="139" fillId="0" borderId="45" xfId="0" applyNumberFormat="1" applyFont="1" applyBorder="1" applyAlignment="1">
      <alignment horizontal="right"/>
    </xf>
    <xf numFmtId="2" fontId="139" fillId="0" borderId="27" xfId="0" applyNumberFormat="1" applyFont="1" applyBorder="1" applyAlignment="1">
      <alignment horizontal="right"/>
    </xf>
    <xf numFmtId="2" fontId="139" fillId="0" borderId="46" xfId="0" applyNumberFormat="1" applyFont="1" applyBorder="1" applyAlignment="1">
      <alignment horizontal="right"/>
    </xf>
    <xf numFmtId="2" fontId="139" fillId="35" borderId="31" xfId="0" applyNumberFormat="1" applyFont="1" applyFill="1" applyBorder="1" applyAlignment="1">
      <alignment horizontal="right"/>
    </xf>
    <xf numFmtId="2" fontId="139" fillId="35" borderId="27" xfId="0" applyNumberFormat="1" applyFont="1" applyFill="1" applyBorder="1" applyAlignment="1">
      <alignment horizontal="right"/>
    </xf>
    <xf numFmtId="2" fontId="139" fillId="35" borderId="32" xfId="0" applyNumberFormat="1" applyFont="1" applyFill="1" applyBorder="1" applyAlignment="1">
      <alignment horizontal="right"/>
    </xf>
    <xf numFmtId="0" fontId="141" fillId="0" borderId="125" xfId="0" applyFont="1" applyBorder="1" applyAlignment="1">
      <alignment horizontal="center"/>
    </xf>
    <xf numFmtId="0" fontId="99" fillId="0" borderId="126" xfId="0" applyFont="1" applyBorder="1" applyAlignment="1">
      <alignment horizontal="center"/>
    </xf>
    <xf numFmtId="0" fontId="99" fillId="0" borderId="124" xfId="0" applyFont="1" applyBorder="1" applyAlignment="1">
      <alignment horizontal="center"/>
    </xf>
    <xf numFmtId="0" fontId="142" fillId="0" borderId="124" xfId="0" applyFont="1" applyBorder="1" applyAlignment="1">
      <alignment horizontal="left"/>
    </xf>
    <xf numFmtId="0" fontId="99" fillId="0" borderId="125" xfId="0" applyFont="1" applyBorder="1" applyAlignment="1">
      <alignment horizontal="center"/>
    </xf>
    <xf numFmtId="0" fontId="143" fillId="0" borderId="126" xfId="0" applyFont="1" applyBorder="1" applyAlignment="1">
      <alignment horizontal="center"/>
    </xf>
    <xf numFmtId="0" fontId="143" fillId="0" borderId="127" xfId="0" applyFont="1" applyBorder="1" applyAlignment="1">
      <alignment horizontal="center"/>
    </xf>
    <xf numFmtId="0" fontId="87" fillId="0" borderId="127" xfId="0" applyFont="1" applyBorder="1" applyAlignment="1">
      <alignment horizontal="center"/>
    </xf>
    <xf numFmtId="0" fontId="87" fillId="0" borderId="127" xfId="0" applyFont="1" applyBorder="1"/>
    <xf numFmtId="0" fontId="138" fillId="41" borderId="61" xfId="0" applyFont="1" applyFill="1" applyBorder="1"/>
    <xf numFmtId="0" fontId="139" fillId="0" borderId="62" xfId="0" applyFont="1" applyBorder="1" applyAlignment="1">
      <alignment horizontal="left"/>
    </xf>
    <xf numFmtId="2" fontId="140" fillId="55" borderId="77" xfId="0" applyNumberFormat="1" applyFont="1" applyFill="1" applyBorder="1" applyAlignment="1">
      <alignment horizontal="right"/>
    </xf>
    <xf numFmtId="0" fontId="139" fillId="0" borderId="77" xfId="0" applyFont="1" applyBorder="1" applyAlignment="1">
      <alignment horizontal="center"/>
    </xf>
    <xf numFmtId="2" fontId="139" fillId="0" borderId="70" xfId="0" applyNumberFormat="1" applyFont="1" applyBorder="1" applyAlignment="1">
      <alignment horizontal="right"/>
    </xf>
    <xf numFmtId="2" fontId="139" fillId="0" borderId="61" xfId="0" applyNumberFormat="1" applyFont="1" applyBorder="1" applyAlignment="1">
      <alignment horizontal="right"/>
    </xf>
    <xf numFmtId="2" fontId="139" fillId="0" borderId="62" xfId="0" applyNumberFormat="1" applyFont="1" applyBorder="1" applyAlignment="1">
      <alignment horizontal="right"/>
    </xf>
    <xf numFmtId="2" fontId="139" fillId="35" borderId="117" xfId="0" applyNumberFormat="1" applyFont="1" applyFill="1" applyBorder="1" applyAlignment="1">
      <alignment horizontal="right"/>
    </xf>
    <xf numFmtId="2" fontId="139" fillId="35" borderId="61" xfId="0" applyNumberFormat="1" applyFont="1" applyFill="1" applyBorder="1" applyAlignment="1">
      <alignment horizontal="right"/>
    </xf>
    <xf numFmtId="2" fontId="139" fillId="35" borderId="122" xfId="0" applyNumberFormat="1" applyFont="1" applyFill="1" applyBorder="1" applyAlignment="1">
      <alignment horizontal="right"/>
    </xf>
    <xf numFmtId="0" fontId="143" fillId="0" borderId="128" xfId="0" applyFont="1" applyBorder="1" applyAlignment="1">
      <alignment horizontal="center"/>
    </xf>
    <xf numFmtId="0" fontId="86" fillId="30" borderId="67" xfId="0" applyFont="1" applyFill="1" applyBorder="1"/>
    <xf numFmtId="2" fontId="140" fillId="55" borderId="26" xfId="0" applyNumberFormat="1" applyFont="1" applyFill="1" applyBorder="1" applyAlignment="1">
      <alignment horizontal="right"/>
    </xf>
    <xf numFmtId="2" fontId="86" fillId="57" borderId="26" xfId="0" applyNumberFormat="1" applyFont="1" applyFill="1" applyBorder="1"/>
    <xf numFmtId="2" fontId="140" fillId="55" borderId="71" xfId="0" applyNumberFormat="1" applyFont="1" applyFill="1" applyBorder="1" applyAlignment="1">
      <alignment horizontal="right"/>
    </xf>
    <xf numFmtId="2" fontId="140" fillId="55" borderId="66" xfId="0" applyNumberFormat="1" applyFont="1" applyFill="1" applyBorder="1" applyAlignment="1">
      <alignment horizontal="right"/>
    </xf>
    <xf numFmtId="2" fontId="140" fillId="55" borderId="67" xfId="0" applyNumberFormat="1" applyFont="1" applyFill="1" applyBorder="1" applyAlignment="1">
      <alignment horizontal="right"/>
    </xf>
    <xf numFmtId="2" fontId="140" fillId="59" borderId="57" xfId="0" applyNumberFormat="1" applyFont="1" applyFill="1" applyBorder="1" applyAlignment="1">
      <alignment horizontal="right"/>
    </xf>
    <xf numFmtId="2" fontId="140" fillId="59" borderId="66" xfId="0" applyNumberFormat="1" applyFont="1" applyFill="1" applyBorder="1" applyAlignment="1">
      <alignment horizontal="right"/>
    </xf>
    <xf numFmtId="2" fontId="140" fillId="59" borderId="68" xfId="0" applyNumberFormat="1" applyFont="1" applyFill="1" applyBorder="1" applyAlignment="1">
      <alignment horizontal="right"/>
    </xf>
    <xf numFmtId="0" fontId="87" fillId="0" borderId="36" xfId="0" applyFont="1" applyBorder="1"/>
    <xf numFmtId="0" fontId="87" fillId="41" borderId="63" xfId="0" applyFont="1" applyFill="1" applyBorder="1"/>
    <xf numFmtId="0" fontId="85" fillId="29" borderId="64" xfId="0" applyFont="1" applyFill="1" applyBorder="1" applyAlignment="1">
      <alignment horizontal="right"/>
    </xf>
    <xf numFmtId="2" fontId="139" fillId="56" borderId="78" xfId="0" applyNumberFormat="1" applyFont="1" applyFill="1" applyBorder="1" applyAlignment="1">
      <alignment horizontal="right"/>
    </xf>
    <xf numFmtId="2" fontId="85" fillId="58" borderId="78" xfId="0" applyNumberFormat="1" applyFont="1" applyFill="1" applyBorder="1" applyAlignment="1">
      <alignment horizontal="right"/>
    </xf>
    <xf numFmtId="2" fontId="139" fillId="56" borderId="69" xfId="0" applyNumberFormat="1" applyFont="1" applyFill="1" applyBorder="1" applyAlignment="1">
      <alignment horizontal="right"/>
    </xf>
    <xf numFmtId="2" fontId="139" fillId="56" borderId="63" xfId="0" applyNumberFormat="1" applyFont="1" applyFill="1" applyBorder="1" applyAlignment="1">
      <alignment horizontal="right"/>
    </xf>
    <xf numFmtId="2" fontId="139" fillId="56" borderId="64" xfId="0" applyNumberFormat="1" applyFont="1" applyFill="1" applyBorder="1" applyAlignment="1">
      <alignment horizontal="right"/>
    </xf>
    <xf numFmtId="2" fontId="139" fillId="59" borderId="65" xfId="0" applyNumberFormat="1" applyFont="1" applyFill="1" applyBorder="1" applyAlignment="1">
      <alignment horizontal="right"/>
    </xf>
    <xf numFmtId="2" fontId="139" fillId="59" borderId="63" xfId="0" applyNumberFormat="1" applyFont="1" applyFill="1" applyBorder="1" applyAlignment="1">
      <alignment horizontal="right"/>
    </xf>
    <xf numFmtId="2" fontId="139" fillId="59" borderId="74" xfId="0" applyNumberFormat="1" applyFont="1" applyFill="1" applyBorder="1" applyAlignment="1">
      <alignment horizontal="right"/>
    </xf>
    <xf numFmtId="0" fontId="87" fillId="41" borderId="27" xfId="0" applyFont="1" applyFill="1" applyBorder="1"/>
    <xf numFmtId="0" fontId="85" fillId="29" borderId="46" xfId="0" applyFont="1" applyFill="1" applyBorder="1" applyAlignment="1">
      <alignment horizontal="right"/>
    </xf>
    <xf numFmtId="2" fontId="139" fillId="56" borderId="43" xfId="0" applyNumberFormat="1" applyFont="1" applyFill="1" applyBorder="1" applyAlignment="1">
      <alignment horizontal="right"/>
    </xf>
    <xf numFmtId="2" fontId="85" fillId="58" borderId="43" xfId="0" applyNumberFormat="1" applyFont="1" applyFill="1" applyBorder="1" applyAlignment="1">
      <alignment horizontal="right"/>
    </xf>
    <xf numFmtId="2" fontId="139" fillId="56" borderId="45" xfId="0" applyNumberFormat="1" applyFont="1" applyFill="1" applyBorder="1" applyAlignment="1">
      <alignment horizontal="right"/>
    </xf>
    <xf numFmtId="2" fontId="139" fillId="56" borderId="27" xfId="0" applyNumberFormat="1" applyFont="1" applyFill="1" applyBorder="1" applyAlignment="1">
      <alignment horizontal="right"/>
    </xf>
    <xf numFmtId="2" fontId="139" fillId="56" borderId="46" xfId="0" applyNumberFormat="1" applyFont="1" applyFill="1" applyBorder="1" applyAlignment="1">
      <alignment horizontal="right"/>
    </xf>
    <xf numFmtId="2" fontId="139" fillId="59" borderId="31" xfId="0" applyNumberFormat="1" applyFont="1" applyFill="1" applyBorder="1" applyAlignment="1">
      <alignment horizontal="right"/>
    </xf>
    <xf numFmtId="2" fontId="139" fillId="59" borderId="27" xfId="0" applyNumberFormat="1" applyFont="1" applyFill="1" applyBorder="1" applyAlignment="1">
      <alignment horizontal="right"/>
    </xf>
    <xf numFmtId="2" fontId="139" fillId="59" borderId="32" xfId="0" applyNumberFormat="1" applyFont="1" applyFill="1" applyBorder="1" applyAlignment="1">
      <alignment horizontal="right"/>
    </xf>
    <xf numFmtId="2" fontId="139" fillId="56" borderId="93" xfId="0" applyNumberFormat="1" applyFont="1" applyFill="1" applyBorder="1" applyAlignment="1">
      <alignment horizontal="right"/>
    </xf>
    <xf numFmtId="2" fontId="85" fillId="58" borderId="93" xfId="0" applyNumberFormat="1" applyFont="1" applyFill="1" applyBorder="1" applyAlignment="1">
      <alignment horizontal="right"/>
    </xf>
    <xf numFmtId="2" fontId="139" fillId="59" borderId="59" xfId="0" applyNumberFormat="1" applyFont="1" applyFill="1" applyBorder="1" applyAlignment="1">
      <alignment horizontal="right"/>
    </xf>
    <xf numFmtId="2" fontId="139" fillId="59" borderId="60" xfId="0" applyNumberFormat="1" applyFont="1" applyFill="1" applyBorder="1" applyAlignment="1">
      <alignment horizontal="right"/>
    </xf>
    <xf numFmtId="2" fontId="139" fillId="59" borderId="75" xfId="0" applyNumberFormat="1" applyFont="1" applyFill="1" applyBorder="1" applyAlignment="1">
      <alignment horizontal="right"/>
    </xf>
    <xf numFmtId="164" fontId="26" fillId="38" borderId="16" xfId="0" applyNumberFormat="1" applyFont="1" applyFill="1" applyBorder="1" applyAlignment="1">
      <alignment horizontal="center"/>
    </xf>
    <xf numFmtId="2" fontId="38" fillId="38" borderId="48" xfId="0" applyNumberFormat="1" applyFont="1" applyFill="1" applyBorder="1"/>
    <xf numFmtId="0" fontId="145" fillId="0" borderId="19" xfId="0" applyFont="1" applyBorder="1" applyAlignment="1">
      <alignment horizontal="center" vertical="center" wrapText="1"/>
    </xf>
    <xf numFmtId="0" fontId="145" fillId="0" borderId="2" xfId="0" applyFont="1" applyBorder="1" applyAlignment="1">
      <alignment horizontal="center" vertical="center" wrapText="1"/>
    </xf>
    <xf numFmtId="0" fontId="31" fillId="33" borderId="12" xfId="0" applyFont="1" applyFill="1" applyBorder="1" applyAlignment="1">
      <alignment horizontal="center" vertical="center"/>
    </xf>
    <xf numFmtId="1" fontId="48" fillId="38" borderId="41" xfId="0" applyNumberFormat="1" applyFont="1" applyFill="1" applyBorder="1" applyAlignment="1">
      <alignment horizontal="center"/>
    </xf>
    <xf numFmtId="0" fontId="115" fillId="0" borderId="0" xfId="0" applyFont="1"/>
    <xf numFmtId="0" fontId="72" fillId="0" borderId="0" xfId="0" applyFont="1"/>
    <xf numFmtId="0" fontId="152" fillId="39" borderId="57" xfId="0" applyFont="1" applyFill="1" applyBorder="1" applyAlignment="1">
      <alignment horizontal="center" vertical="center" wrapText="1"/>
    </xf>
    <xf numFmtId="0" fontId="152" fillId="39" borderId="34" xfId="0" applyFont="1" applyFill="1" applyBorder="1" applyAlignment="1">
      <alignment horizontal="center" vertical="center" wrapText="1"/>
    </xf>
    <xf numFmtId="0" fontId="152" fillId="35" borderId="68" xfId="0" applyFont="1" applyFill="1" applyBorder="1" applyAlignment="1">
      <alignment horizontal="center" vertical="center" wrapText="1"/>
    </xf>
    <xf numFmtId="0" fontId="0" fillId="41" borderId="59" xfId="0" applyFill="1" applyBorder="1"/>
    <xf numFmtId="0" fontId="81" fillId="0" borderId="75" xfId="0" applyFont="1" applyBorder="1" applyAlignment="1">
      <alignment horizontal="left"/>
    </xf>
    <xf numFmtId="2" fontId="110" fillId="0" borderId="59" xfId="0" applyNumberFormat="1" applyFont="1" applyBorder="1" applyAlignment="1">
      <alignment horizontal="right"/>
    </xf>
    <xf numFmtId="2" fontId="108" fillId="0" borderId="60" xfId="0" applyNumberFormat="1" applyFont="1" applyBorder="1" applyAlignment="1">
      <alignment horizontal="right"/>
    </xf>
    <xf numFmtId="2" fontId="110" fillId="0" borderId="60" xfId="0" applyNumberFormat="1" applyFont="1" applyBorder="1" applyAlignment="1">
      <alignment horizontal="right"/>
    </xf>
    <xf numFmtId="1" fontId="100" fillId="39" borderId="59" xfId="0" applyNumberFormat="1" applyFont="1" applyFill="1" applyBorder="1" applyAlignment="1">
      <alignment horizontal="right"/>
    </xf>
    <xf numFmtId="0" fontId="99" fillId="39" borderId="130" xfId="0" applyFont="1" applyFill="1" applyBorder="1"/>
    <xf numFmtId="0" fontId="51" fillId="41" borderId="42" xfId="0" applyFont="1" applyFill="1" applyBorder="1" applyAlignment="1">
      <alignment vertical="center"/>
    </xf>
    <xf numFmtId="0" fontId="71" fillId="0" borderId="26" xfId="0" applyFont="1" applyBorder="1"/>
    <xf numFmtId="0" fontId="89" fillId="23" borderId="51" xfId="24" applyFont="1" applyFill="1" applyBorder="1" applyAlignment="1">
      <alignment horizontal="center" vertical="center"/>
    </xf>
    <xf numFmtId="0" fontId="48" fillId="23" borderId="52" xfId="24" applyFont="1" applyFill="1" applyBorder="1" applyAlignment="1">
      <alignment horizontal="center" vertical="center"/>
    </xf>
    <xf numFmtId="0" fontId="47" fillId="23" borderId="35" xfId="24" applyFont="1" applyFill="1" applyBorder="1" applyAlignment="1">
      <alignment horizontal="center" vertical="center"/>
    </xf>
    <xf numFmtId="0" fontId="31" fillId="0" borderId="76" xfId="0" applyFont="1" applyBorder="1" applyAlignment="1">
      <alignment horizontal="center"/>
    </xf>
    <xf numFmtId="0" fontId="94" fillId="23" borderId="35" xfId="0" applyFont="1" applyFill="1" applyBorder="1" applyAlignment="1">
      <alignment horizontal="center"/>
    </xf>
    <xf numFmtId="0" fontId="31" fillId="22" borderId="26" xfId="0" applyFont="1" applyFill="1" applyBorder="1" applyAlignment="1">
      <alignment horizontal="center"/>
    </xf>
    <xf numFmtId="0" fontId="49" fillId="0" borderId="81" xfId="25" applyFont="1" applyBorder="1" applyAlignment="1">
      <alignment horizontal="center"/>
    </xf>
    <xf numFmtId="0" fontId="49" fillId="0" borderId="54" xfId="25" applyFont="1" applyBorder="1" applyAlignment="1">
      <alignment horizontal="center"/>
    </xf>
    <xf numFmtId="0" fontId="49" fillId="22" borderId="54" xfId="25" applyFont="1" applyFill="1" applyBorder="1" applyAlignment="1">
      <alignment horizontal="center"/>
    </xf>
    <xf numFmtId="0" fontId="49" fillId="22" borderId="81" xfId="25" applyFont="1" applyFill="1" applyBorder="1" applyAlignment="1">
      <alignment horizontal="center"/>
    </xf>
    <xf numFmtId="0" fontId="49" fillId="0" borderId="55" xfId="25" applyFont="1" applyBorder="1" applyAlignment="1">
      <alignment horizontal="center"/>
    </xf>
    <xf numFmtId="0" fontId="153" fillId="0" borderId="116" xfId="0" applyFont="1" applyBorder="1"/>
    <xf numFmtId="0" fontId="153" fillId="0" borderId="104" xfId="0" applyFont="1" applyBorder="1"/>
    <xf numFmtId="0" fontId="153" fillId="0" borderId="104" xfId="0" applyFont="1" applyBorder="1" applyAlignment="1">
      <alignment vertical="center"/>
    </xf>
    <xf numFmtId="0" fontId="153" fillId="0" borderId="105" xfId="0" applyFont="1" applyBorder="1"/>
    <xf numFmtId="0" fontId="153" fillId="0" borderId="32" xfId="0" applyFont="1" applyBorder="1"/>
    <xf numFmtId="0" fontId="154" fillId="0" borderId="11" xfId="0" applyFont="1" applyBorder="1"/>
    <xf numFmtId="0" fontId="154" fillId="0" borderId="13" xfId="0" applyFont="1" applyBorder="1"/>
    <xf numFmtId="0" fontId="154" fillId="0" borderId="13" xfId="0" applyFont="1" applyBorder="1" applyAlignment="1">
      <alignment vertical="center"/>
    </xf>
    <xf numFmtId="0" fontId="154" fillId="0" borderId="101" xfId="0" applyFont="1" applyBorder="1"/>
    <xf numFmtId="0" fontId="154" fillId="0" borderId="96" xfId="0" applyFont="1" applyBorder="1"/>
    <xf numFmtId="0" fontId="154" fillId="0" borderId="97" xfId="0" applyFont="1" applyBorder="1"/>
    <xf numFmtId="0" fontId="96" fillId="38" borderId="22" xfId="0" applyFont="1" applyFill="1" applyBorder="1" applyAlignment="1">
      <alignment horizontal="center"/>
    </xf>
    <xf numFmtId="0" fontId="96" fillId="38" borderId="23" xfId="0" applyFont="1" applyFill="1" applyBorder="1" applyAlignment="1">
      <alignment horizontal="center"/>
    </xf>
    <xf numFmtId="0" fontId="96" fillId="34" borderId="23" xfId="0" applyFont="1" applyFill="1" applyBorder="1" applyAlignment="1">
      <alignment horizontal="center"/>
    </xf>
    <xf numFmtId="0" fontId="95" fillId="38" borderId="19" xfId="23" applyFont="1" applyFill="1" applyBorder="1" applyAlignment="1">
      <alignment horizontal="center"/>
    </xf>
    <xf numFmtId="0" fontId="96" fillId="38" borderId="2" xfId="23" applyFont="1" applyFill="1" applyBorder="1"/>
    <xf numFmtId="0" fontId="156" fillId="38" borderId="63" xfId="23" applyFont="1" applyFill="1" applyBorder="1" applyAlignment="1">
      <alignment horizontal="center"/>
    </xf>
    <xf numFmtId="0" fontId="156" fillId="38" borderId="44" xfId="23" applyFont="1" applyFill="1" applyBorder="1" applyAlignment="1">
      <alignment horizontal="center"/>
    </xf>
    <xf numFmtId="0" fontId="156" fillId="38" borderId="80" xfId="23" applyFont="1" applyFill="1" applyBorder="1" applyAlignment="1">
      <alignment horizontal="center"/>
    </xf>
    <xf numFmtId="0" fontId="156" fillId="38" borderId="27" xfId="23" applyFont="1" applyFill="1" applyBorder="1" applyAlignment="1">
      <alignment horizontal="center"/>
    </xf>
    <xf numFmtId="0" fontId="157" fillId="38" borderId="27" xfId="23" applyFont="1" applyFill="1" applyBorder="1"/>
    <xf numFmtId="0" fontId="157" fillId="38" borderId="27" xfId="0" applyFont="1" applyFill="1" applyBorder="1"/>
    <xf numFmtId="0" fontId="157" fillId="38" borderId="27" xfId="0" applyFont="1" applyFill="1" applyBorder="1" applyAlignment="1">
      <alignment horizontal="center"/>
    </xf>
    <xf numFmtId="0" fontId="156" fillId="38" borderId="61" xfId="23" applyFont="1" applyFill="1" applyBorder="1" applyAlignment="1">
      <alignment horizontal="center"/>
    </xf>
    <xf numFmtId="0" fontId="157" fillId="38" borderId="61" xfId="0" applyFont="1" applyFill="1" applyBorder="1"/>
    <xf numFmtId="0" fontId="143" fillId="38" borderId="27" xfId="0" applyFont="1" applyFill="1" applyBorder="1"/>
    <xf numFmtId="0" fontId="160" fillId="0" borderId="82" xfId="25" applyFont="1" applyBorder="1" applyAlignment="1">
      <alignment horizontal="center"/>
    </xf>
    <xf numFmtId="0" fontId="160" fillId="0" borderId="54" xfId="25" applyFont="1" applyBorder="1" applyAlignment="1">
      <alignment horizontal="center"/>
    </xf>
    <xf numFmtId="0" fontId="160" fillId="0" borderId="47" xfId="25" applyFont="1" applyBorder="1" applyAlignment="1">
      <alignment horizontal="center"/>
    </xf>
    <xf numFmtId="0" fontId="160" fillId="0" borderId="26" xfId="25" applyFont="1" applyBorder="1" applyAlignment="1">
      <alignment horizontal="center"/>
    </xf>
    <xf numFmtId="0" fontId="160" fillId="0" borderId="52" xfId="25" applyFont="1" applyBorder="1" applyAlignment="1">
      <alignment horizontal="center"/>
    </xf>
    <xf numFmtId="0" fontId="160" fillId="0" borderId="55" xfId="25" applyFont="1" applyBorder="1" applyAlignment="1">
      <alignment horizontal="center"/>
    </xf>
    <xf numFmtId="2" fontId="57" fillId="0" borderId="35" xfId="0" applyNumberFormat="1" applyFont="1" applyBorder="1"/>
    <xf numFmtId="2" fontId="57" fillId="0" borderId="35" xfId="0" applyNumberFormat="1" applyFont="1" applyBorder="1" applyAlignment="1">
      <alignment horizontal="left" indent="1"/>
    </xf>
    <xf numFmtId="0" fontId="168" fillId="0" borderId="45" xfId="0" applyFont="1" applyBorder="1" applyAlignment="1">
      <alignment horizontal="left"/>
    </xf>
    <xf numFmtId="0" fontId="168" fillId="0" borderId="102" xfId="0" applyFont="1" applyBorder="1" applyAlignment="1">
      <alignment horizontal="left"/>
    </xf>
    <xf numFmtId="0" fontId="95" fillId="38" borderId="63" xfId="23" applyFont="1" applyFill="1" applyBorder="1" applyAlignment="1">
      <alignment horizontal="center"/>
    </xf>
    <xf numFmtId="0" fontId="95" fillId="38" borderId="80" xfId="23" applyFont="1" applyFill="1" applyBorder="1" applyAlignment="1">
      <alignment horizontal="center"/>
    </xf>
    <xf numFmtId="0" fontId="95" fillId="38" borderId="27" xfId="23" applyFont="1" applyFill="1" applyBorder="1" applyAlignment="1">
      <alignment horizontal="center"/>
    </xf>
    <xf numFmtId="0" fontId="96" fillId="38" borderId="27" xfId="23" applyFont="1" applyFill="1" applyBorder="1"/>
    <xf numFmtId="0" fontId="96" fillId="38" borderId="27" xfId="0" applyFont="1" applyFill="1" applyBorder="1"/>
    <xf numFmtId="0" fontId="95" fillId="38" borderId="61" xfId="23" applyFont="1" applyFill="1" applyBorder="1" applyAlignment="1">
      <alignment horizontal="center"/>
    </xf>
    <xf numFmtId="0" fontId="96" fillId="38" borderId="61" xfId="0" applyFont="1" applyFill="1" applyBorder="1"/>
    <xf numFmtId="0" fontId="164" fillId="38" borderId="27" xfId="23" applyFont="1" applyFill="1" applyBorder="1" applyAlignment="1">
      <alignment horizontal="center"/>
    </xf>
    <xf numFmtId="0" fontId="30" fillId="60" borderId="19" xfId="0" applyFont="1" applyFill="1" applyBorder="1" applyAlignment="1">
      <alignment horizontal="center"/>
    </xf>
    <xf numFmtId="0" fontId="30" fillId="60" borderId="2" xfId="0" applyFont="1" applyFill="1" applyBorder="1" applyAlignment="1">
      <alignment horizontal="center"/>
    </xf>
    <xf numFmtId="0" fontId="30" fillId="34" borderId="2" xfId="0" applyFont="1" applyFill="1" applyBorder="1" applyAlignment="1">
      <alignment horizontal="center"/>
    </xf>
    <xf numFmtId="0" fontId="159" fillId="33" borderId="54" xfId="25" applyFont="1" applyFill="1" applyBorder="1" applyAlignment="1">
      <alignment horizontal="center"/>
    </xf>
    <xf numFmtId="0" fontId="170" fillId="38" borderId="27" xfId="23" applyFont="1" applyFill="1" applyBorder="1" applyAlignment="1">
      <alignment horizontal="center"/>
    </xf>
    <xf numFmtId="0" fontId="104" fillId="0" borderId="0" xfId="0" applyFont="1" applyAlignment="1">
      <alignment horizontal="center"/>
    </xf>
    <xf numFmtId="0" fontId="51" fillId="47" borderId="41" xfId="0" applyFont="1" applyFill="1" applyBorder="1" applyAlignment="1">
      <alignment vertical="center"/>
    </xf>
    <xf numFmtId="0" fontId="51" fillId="47" borderId="42" xfId="0" applyFont="1" applyFill="1" applyBorder="1" applyAlignment="1">
      <alignment vertical="center"/>
    </xf>
    <xf numFmtId="0" fontId="5" fillId="0" borderId="98" xfId="0" applyFont="1" applyBorder="1"/>
    <xf numFmtId="0" fontId="5" fillId="0" borderId="83" xfId="0" applyFont="1" applyBorder="1"/>
    <xf numFmtId="0" fontId="5" fillId="0" borderId="100" xfId="0" applyFont="1" applyBorder="1"/>
    <xf numFmtId="0" fontId="104" fillId="41" borderId="27" xfId="0" applyFont="1" applyFill="1" applyBorder="1" applyAlignment="1">
      <alignment horizontal="center"/>
    </xf>
    <xf numFmtId="0" fontId="104" fillId="47" borderId="27" xfId="0" applyFont="1" applyFill="1" applyBorder="1" applyAlignment="1">
      <alignment horizontal="center"/>
    </xf>
    <xf numFmtId="164" fontId="104" fillId="0" borderId="27" xfId="0" applyNumberFormat="1" applyFont="1" applyBorder="1" applyAlignment="1">
      <alignment horizontal="center"/>
    </xf>
    <xf numFmtId="0" fontId="51" fillId="35" borderId="42" xfId="0" applyFont="1" applyFill="1" applyBorder="1" applyAlignment="1">
      <alignment vertical="center"/>
    </xf>
    <xf numFmtId="0" fontId="51" fillId="61" borderId="42" xfId="0" applyFont="1" applyFill="1" applyBorder="1" applyAlignment="1">
      <alignment vertical="center"/>
    </xf>
    <xf numFmtId="0" fontId="104" fillId="35" borderId="27" xfId="0" applyFont="1" applyFill="1" applyBorder="1" applyAlignment="1">
      <alignment horizontal="center"/>
    </xf>
    <xf numFmtId="0" fontId="72" fillId="41" borderId="27" xfId="0" applyFont="1" applyFill="1" applyBorder="1" applyAlignment="1">
      <alignment horizontal="center"/>
    </xf>
    <xf numFmtId="0" fontId="162" fillId="38" borderId="23" xfId="0" applyFont="1" applyFill="1" applyBorder="1" applyAlignment="1">
      <alignment horizontal="center"/>
    </xf>
    <xf numFmtId="0" fontId="163" fillId="38" borderId="27" xfId="0" applyFont="1" applyFill="1" applyBorder="1"/>
    <xf numFmtId="164" fontId="171" fillId="38" borderId="22" xfId="0" applyNumberFormat="1" applyFont="1" applyFill="1" applyBorder="1" applyAlignment="1">
      <alignment horizontal="center"/>
    </xf>
    <xf numFmtId="164" fontId="171" fillId="34" borderId="22" xfId="0" applyNumberFormat="1" applyFont="1" applyFill="1" applyBorder="1" applyAlignment="1">
      <alignment horizontal="center"/>
    </xf>
    <xf numFmtId="0" fontId="135" fillId="0" borderId="25" xfId="0" applyFont="1" applyBorder="1"/>
    <xf numFmtId="0" fontId="86" fillId="0" borderId="131" xfId="0" applyFont="1" applyBorder="1" applyAlignment="1">
      <alignment horizontal="center" vertical="center" wrapText="1"/>
    </xf>
    <xf numFmtId="0" fontId="86" fillId="30" borderId="25" xfId="0" applyFont="1" applyFill="1" applyBorder="1" applyAlignment="1">
      <alignment horizontal="center" vertical="center"/>
    </xf>
    <xf numFmtId="0" fontId="86" fillId="0" borderId="25" xfId="0" applyFont="1" applyBorder="1" applyAlignment="1">
      <alignment horizontal="center" vertical="center"/>
    </xf>
    <xf numFmtId="0" fontId="86" fillId="31" borderId="132" xfId="0" applyFont="1" applyFill="1" applyBorder="1" applyAlignment="1">
      <alignment horizontal="center" vertical="center"/>
    </xf>
    <xf numFmtId="0" fontId="86" fillId="31" borderId="133" xfId="0" applyFont="1" applyFill="1" applyBorder="1" applyAlignment="1">
      <alignment horizontal="center" vertical="center"/>
    </xf>
    <xf numFmtId="0" fontId="86" fillId="45" borderId="133" xfId="0" applyFont="1" applyFill="1" applyBorder="1" applyAlignment="1">
      <alignment horizontal="center" vertical="center"/>
    </xf>
    <xf numFmtId="0" fontId="86" fillId="31" borderId="134" xfId="0" applyFont="1" applyFill="1" applyBorder="1" applyAlignment="1">
      <alignment horizontal="center" vertical="center"/>
    </xf>
    <xf numFmtId="0" fontId="86" fillId="45" borderId="135" xfId="0" applyFont="1" applyFill="1" applyBorder="1" applyAlignment="1">
      <alignment horizontal="center" vertical="center"/>
    </xf>
    <xf numFmtId="0" fontId="86" fillId="45" borderId="136" xfId="0" applyFont="1" applyFill="1" applyBorder="1" applyAlignment="1">
      <alignment horizontal="center" vertical="center"/>
    </xf>
    <xf numFmtId="0" fontId="86" fillId="46" borderId="137" xfId="0" applyFont="1" applyFill="1" applyBorder="1" applyAlignment="1">
      <alignment horizontal="center" vertical="center"/>
    </xf>
    <xf numFmtId="0" fontId="135" fillId="0" borderId="133" xfId="0" applyFont="1" applyBorder="1"/>
    <xf numFmtId="0" fontId="86" fillId="0" borderId="134" xfId="0" applyFont="1" applyBorder="1" applyAlignment="1">
      <alignment horizontal="center" vertical="center" wrapText="1"/>
    </xf>
    <xf numFmtId="0" fontId="86" fillId="30" borderId="25" xfId="0" applyFont="1" applyFill="1" applyBorder="1" applyAlignment="1">
      <alignment horizontal="center" vertical="center" wrapText="1"/>
    </xf>
    <xf numFmtId="0" fontId="135" fillId="0" borderId="137" xfId="0" applyFont="1" applyBorder="1"/>
    <xf numFmtId="0" fontId="147" fillId="41" borderId="43" xfId="0" applyFont="1" applyFill="1" applyBorder="1"/>
    <xf numFmtId="0" fontId="149" fillId="0" borderId="96" xfId="0" applyFont="1" applyBorder="1" applyAlignment="1">
      <alignment horizontal="left"/>
    </xf>
    <xf numFmtId="2" fontId="175" fillId="55" borderId="43" xfId="0" applyNumberFormat="1" applyFont="1" applyFill="1" applyBorder="1" applyAlignment="1">
      <alignment horizontal="right"/>
    </xf>
    <xf numFmtId="0" fontId="149" fillId="0" borderId="43" xfId="0" applyFont="1" applyBorder="1" applyAlignment="1">
      <alignment horizontal="center"/>
    </xf>
    <xf numFmtId="2" fontId="149" fillId="0" borderId="45" xfId="0" applyNumberFormat="1" applyFont="1" applyBorder="1" applyAlignment="1">
      <alignment horizontal="right"/>
    </xf>
    <xf numFmtId="2" fontId="149" fillId="0" borderId="27" xfId="0" applyNumberFormat="1" applyFont="1" applyBorder="1" applyAlignment="1">
      <alignment horizontal="right"/>
    </xf>
    <xf numFmtId="2" fontId="149" fillId="35" borderId="27" xfId="0" applyNumberFormat="1" applyFont="1" applyFill="1" applyBorder="1" applyAlignment="1">
      <alignment horizontal="right"/>
    </xf>
    <xf numFmtId="2" fontId="149" fillId="0" borderId="46" xfId="0" applyNumberFormat="1" applyFont="1" applyBorder="1" applyAlignment="1">
      <alignment horizontal="right"/>
    </xf>
    <xf numFmtId="2" fontId="149" fillId="35" borderId="31" xfId="0" applyNumberFormat="1" applyFont="1" applyFill="1" applyBorder="1" applyAlignment="1">
      <alignment horizontal="right"/>
    </xf>
    <xf numFmtId="2" fontId="149" fillId="35" borderId="32" xfId="0" applyNumberFormat="1" applyFont="1" applyFill="1" applyBorder="1" applyAlignment="1">
      <alignment horizontal="right"/>
    </xf>
    <xf numFmtId="2" fontId="149" fillId="33" borderId="45" xfId="0" applyNumberFormat="1" applyFont="1" applyFill="1" applyBorder="1" applyAlignment="1">
      <alignment horizontal="right"/>
    </xf>
    <xf numFmtId="0" fontId="147" fillId="41" borderId="27" xfId="0" applyFont="1" applyFill="1" applyBorder="1"/>
    <xf numFmtId="0" fontId="149" fillId="0" borderId="27" xfId="0" applyFont="1" applyBorder="1" applyAlignment="1">
      <alignment horizontal="left"/>
    </xf>
    <xf numFmtId="2" fontId="175" fillId="55" borderId="27" xfId="0" applyNumberFormat="1" applyFont="1" applyFill="1" applyBorder="1" applyAlignment="1">
      <alignment horizontal="right"/>
    </xf>
    <xf numFmtId="0" fontId="150" fillId="0" borderId="27" xfId="0" applyFont="1" applyBorder="1" applyAlignment="1">
      <alignment horizontal="center"/>
    </xf>
    <xf numFmtId="0" fontId="176" fillId="0" borderId="27" xfId="0" applyFont="1" applyBorder="1" applyAlignment="1">
      <alignment horizontal="center"/>
    </xf>
    <xf numFmtId="0" fontId="151" fillId="0" borderId="27" xfId="0" applyFont="1" applyBorder="1" applyAlignment="1">
      <alignment horizontal="left"/>
    </xf>
    <xf numFmtId="0" fontId="177" fillId="0" borderId="27" xfId="0" applyFont="1" applyBorder="1" applyAlignment="1">
      <alignment horizontal="center"/>
    </xf>
    <xf numFmtId="0" fontId="178" fillId="0" borderId="27" xfId="0" applyFont="1" applyBorder="1" applyAlignment="1">
      <alignment horizontal="center"/>
    </xf>
    <xf numFmtId="0" fontId="178" fillId="0" borderId="27" xfId="0" applyFont="1" applyBorder="1"/>
    <xf numFmtId="0" fontId="147" fillId="41" borderId="77" xfId="0" applyFont="1" applyFill="1" applyBorder="1"/>
    <xf numFmtId="0" fontId="149" fillId="0" borderId="97" xfId="0" applyFont="1" applyBorder="1" applyAlignment="1">
      <alignment horizontal="left"/>
    </xf>
    <xf numFmtId="2" fontId="175" fillId="55" borderId="77" xfId="0" applyNumberFormat="1" applyFont="1" applyFill="1" applyBorder="1" applyAlignment="1">
      <alignment horizontal="right"/>
    </xf>
    <xf numFmtId="0" fontId="149" fillId="0" borderId="77" xfId="0" applyFont="1" applyBorder="1" applyAlignment="1">
      <alignment horizontal="center"/>
    </xf>
    <xf numFmtId="2" fontId="149" fillId="0" borderId="70" xfId="0" applyNumberFormat="1" applyFont="1" applyBorder="1" applyAlignment="1">
      <alignment horizontal="right"/>
    </xf>
    <xf numFmtId="2" fontId="149" fillId="0" borderId="61" xfId="0" applyNumberFormat="1" applyFont="1" applyBorder="1" applyAlignment="1">
      <alignment horizontal="right"/>
    </xf>
    <xf numFmtId="2" fontId="149" fillId="35" borderId="61" xfId="0" applyNumberFormat="1" applyFont="1" applyFill="1" applyBorder="1" applyAlignment="1">
      <alignment horizontal="right"/>
    </xf>
    <xf numFmtId="2" fontId="149" fillId="0" borderId="62" xfId="0" applyNumberFormat="1" applyFont="1" applyBorder="1" applyAlignment="1">
      <alignment horizontal="right"/>
    </xf>
    <xf numFmtId="2" fontId="149" fillId="35" borderId="117" xfId="0" applyNumberFormat="1" applyFont="1" applyFill="1" applyBorder="1" applyAlignment="1">
      <alignment horizontal="right"/>
    </xf>
    <xf numFmtId="2" fontId="149" fillId="35" borderId="122" xfId="0" applyNumberFormat="1" applyFont="1" applyFill="1" applyBorder="1" applyAlignment="1">
      <alignment horizontal="right"/>
    </xf>
    <xf numFmtId="2" fontId="149" fillId="33" borderId="70" xfId="0" applyNumberFormat="1" applyFont="1" applyFill="1" applyBorder="1" applyAlignment="1">
      <alignment horizontal="right"/>
    </xf>
    <xf numFmtId="0" fontId="147" fillId="41" borderId="61" xfId="0" applyFont="1" applyFill="1" applyBorder="1"/>
    <xf numFmtId="0" fontId="149" fillId="0" borderId="61" xfId="0" applyFont="1" applyBorder="1" applyAlignment="1">
      <alignment horizontal="left"/>
    </xf>
    <xf numFmtId="2" fontId="175" fillId="55" borderId="61" xfId="0" applyNumberFormat="1" applyFont="1" applyFill="1" applyBorder="1" applyAlignment="1">
      <alignment horizontal="right"/>
    </xf>
    <xf numFmtId="0" fontId="177" fillId="0" borderId="61" xfId="0" applyFont="1" applyBorder="1" applyAlignment="1">
      <alignment horizontal="center"/>
    </xf>
    <xf numFmtId="0" fontId="178" fillId="0" borderId="26" xfId="0" applyFont="1" applyBorder="1"/>
    <xf numFmtId="0" fontId="179" fillId="30" borderId="35" xfId="0" applyFont="1" applyFill="1" applyBorder="1"/>
    <xf numFmtId="2" fontId="175" fillId="55" borderId="26" xfId="0" applyNumberFormat="1" applyFont="1" applyFill="1" applyBorder="1" applyAlignment="1">
      <alignment horizontal="right"/>
    </xf>
    <xf numFmtId="2" fontId="179" fillId="57" borderId="26" xfId="0" applyNumberFormat="1" applyFont="1" applyFill="1" applyBorder="1"/>
    <xf numFmtId="2" fontId="175" fillId="55" borderId="71" xfId="0" applyNumberFormat="1" applyFont="1" applyFill="1" applyBorder="1" applyAlignment="1">
      <alignment horizontal="right"/>
    </xf>
    <xf numFmtId="2" fontId="175" fillId="55" borderId="66" xfId="0" applyNumberFormat="1" applyFont="1" applyFill="1" applyBorder="1" applyAlignment="1">
      <alignment horizontal="right"/>
    </xf>
    <xf numFmtId="2" fontId="175" fillId="59" borderId="66" xfId="0" applyNumberFormat="1" applyFont="1" applyFill="1" applyBorder="1" applyAlignment="1">
      <alignment horizontal="right"/>
    </xf>
    <xf numFmtId="2" fontId="175" fillId="55" borderId="67" xfId="0" applyNumberFormat="1" applyFont="1" applyFill="1" applyBorder="1" applyAlignment="1">
      <alignment horizontal="right"/>
    </xf>
    <xf numFmtId="2" fontId="175" fillId="59" borderId="57" xfId="0" applyNumberFormat="1" applyFont="1" applyFill="1" applyBorder="1" applyAlignment="1">
      <alignment horizontal="right"/>
    </xf>
    <xf numFmtId="2" fontId="175" fillId="59" borderId="68" xfId="0" applyNumberFormat="1" applyFont="1" applyFill="1" applyBorder="1" applyAlignment="1">
      <alignment horizontal="right"/>
    </xf>
    <xf numFmtId="2" fontId="175" fillId="62" borderId="71" xfId="0" applyNumberFormat="1" applyFont="1" applyFill="1" applyBorder="1" applyAlignment="1">
      <alignment horizontal="right"/>
    </xf>
    <xf numFmtId="0" fontId="178" fillId="0" borderId="68" xfId="0" applyFont="1" applyBorder="1"/>
    <xf numFmtId="0" fontId="178" fillId="41" borderId="78" xfId="0" applyFont="1" applyFill="1" applyBorder="1"/>
    <xf numFmtId="0" fontId="148" fillId="29" borderId="138" xfId="0" applyFont="1" applyFill="1" applyBorder="1" applyAlignment="1">
      <alignment horizontal="right"/>
    </xf>
    <xf numFmtId="2" fontId="149" fillId="56" borderId="78" xfId="0" applyNumberFormat="1" applyFont="1" applyFill="1" applyBorder="1" applyAlignment="1">
      <alignment horizontal="right"/>
    </xf>
    <xf numFmtId="2" fontId="148" fillId="58" borderId="78" xfId="0" applyNumberFormat="1" applyFont="1" applyFill="1" applyBorder="1" applyAlignment="1">
      <alignment horizontal="right"/>
    </xf>
    <xf numFmtId="2" fontId="149" fillId="56" borderId="69" xfId="0" applyNumberFormat="1" applyFont="1" applyFill="1" applyBorder="1" applyAlignment="1">
      <alignment horizontal="right"/>
    </xf>
    <xf numFmtId="2" fontId="149" fillId="56" borderId="63" xfId="0" applyNumberFormat="1" applyFont="1" applyFill="1" applyBorder="1" applyAlignment="1">
      <alignment horizontal="right"/>
    </xf>
    <xf numFmtId="2" fontId="149" fillId="59" borderId="63" xfId="0" applyNumberFormat="1" applyFont="1" applyFill="1" applyBorder="1" applyAlignment="1">
      <alignment horizontal="right"/>
    </xf>
    <xf numFmtId="2" fontId="149" fillId="56" borderId="64" xfId="0" applyNumberFormat="1" applyFont="1" applyFill="1" applyBorder="1" applyAlignment="1">
      <alignment horizontal="right"/>
    </xf>
    <xf numFmtId="2" fontId="149" fillId="59" borderId="65" xfId="0" applyNumberFormat="1" applyFont="1" applyFill="1" applyBorder="1" applyAlignment="1">
      <alignment horizontal="right"/>
    </xf>
    <xf numFmtId="2" fontId="149" fillId="59" borderId="74" xfId="0" applyNumberFormat="1" applyFont="1" applyFill="1" applyBorder="1" applyAlignment="1">
      <alignment horizontal="right"/>
    </xf>
    <xf numFmtId="2" fontId="149" fillId="62" borderId="69" xfId="0" applyNumberFormat="1" applyFont="1" applyFill="1" applyBorder="1" applyAlignment="1">
      <alignment horizontal="right"/>
    </xf>
    <xf numFmtId="0" fontId="178" fillId="41" borderId="63" xfId="0" applyFont="1" applyFill="1" applyBorder="1"/>
    <xf numFmtId="0" fontId="148" fillId="29" borderId="63" xfId="0" applyFont="1" applyFill="1" applyBorder="1" applyAlignment="1">
      <alignment horizontal="right"/>
    </xf>
    <xf numFmtId="0" fontId="178" fillId="0" borderId="63" xfId="0" applyFont="1" applyBorder="1"/>
    <xf numFmtId="0" fontId="178" fillId="41" borderId="43" xfId="0" applyFont="1" applyFill="1" applyBorder="1"/>
    <xf numFmtId="0" fontId="148" fillId="29" borderId="96" xfId="0" applyFont="1" applyFill="1" applyBorder="1" applyAlignment="1">
      <alignment horizontal="right"/>
    </xf>
    <xf numFmtId="2" fontId="149" fillId="56" borderId="43" xfId="0" applyNumberFormat="1" applyFont="1" applyFill="1" applyBorder="1" applyAlignment="1">
      <alignment horizontal="right"/>
    </xf>
    <xf numFmtId="2" fontId="148" fillId="58" borderId="43" xfId="0" applyNumberFormat="1" applyFont="1" applyFill="1" applyBorder="1" applyAlignment="1">
      <alignment horizontal="right"/>
    </xf>
    <xf numFmtId="2" fontId="149" fillId="56" borderId="45" xfId="0" applyNumberFormat="1" applyFont="1" applyFill="1" applyBorder="1" applyAlignment="1">
      <alignment horizontal="right"/>
    </xf>
    <xf numFmtId="2" fontId="149" fillId="56" borderId="27" xfId="0" applyNumberFormat="1" applyFont="1" applyFill="1" applyBorder="1" applyAlignment="1">
      <alignment horizontal="right"/>
    </xf>
    <xf numFmtId="2" fontId="149" fillId="59" borderId="27" xfId="0" applyNumberFormat="1" applyFont="1" applyFill="1" applyBorder="1" applyAlignment="1">
      <alignment horizontal="right"/>
    </xf>
    <xf numFmtId="2" fontId="149" fillId="56" borderId="46" xfId="0" applyNumberFormat="1" applyFont="1" applyFill="1" applyBorder="1" applyAlignment="1">
      <alignment horizontal="right"/>
    </xf>
    <xf numFmtId="2" fontId="149" fillId="59" borderId="31" xfId="0" applyNumberFormat="1" applyFont="1" applyFill="1" applyBorder="1" applyAlignment="1">
      <alignment horizontal="right"/>
    </xf>
    <xf numFmtId="2" fontId="149" fillId="59" borderId="32" xfId="0" applyNumberFormat="1" applyFont="1" applyFill="1" applyBorder="1" applyAlignment="1">
      <alignment horizontal="right"/>
    </xf>
    <xf numFmtId="2" fontId="149" fillId="62" borderId="45" xfId="0" applyNumberFormat="1" applyFont="1" applyFill="1" applyBorder="1" applyAlignment="1">
      <alignment horizontal="right"/>
    </xf>
    <xf numFmtId="0" fontId="178" fillId="41" borderId="27" xfId="0" applyFont="1" applyFill="1" applyBorder="1"/>
    <xf numFmtId="0" fontId="148" fillId="29" borderId="27" xfId="0" applyFont="1" applyFill="1" applyBorder="1" applyAlignment="1">
      <alignment horizontal="right"/>
    </xf>
    <xf numFmtId="2" fontId="148" fillId="58" borderId="93" xfId="0" applyNumberFormat="1" applyFont="1" applyFill="1" applyBorder="1" applyAlignment="1">
      <alignment horizontal="right"/>
    </xf>
    <xf numFmtId="0" fontId="178" fillId="41" borderId="93" xfId="0" applyFont="1" applyFill="1" applyBorder="1"/>
    <xf numFmtId="2" fontId="149" fillId="56" borderId="93" xfId="0" applyNumberFormat="1" applyFont="1" applyFill="1" applyBorder="1" applyAlignment="1">
      <alignment horizontal="right"/>
    </xf>
    <xf numFmtId="2" fontId="148" fillId="58" borderId="69" xfId="0" applyNumberFormat="1" applyFont="1" applyFill="1" applyBorder="1" applyAlignment="1">
      <alignment horizontal="right"/>
    </xf>
    <xf numFmtId="2" fontId="149" fillId="59" borderId="59" xfId="0" applyNumberFormat="1" applyFont="1" applyFill="1" applyBorder="1" applyAlignment="1">
      <alignment horizontal="right"/>
    </xf>
    <xf numFmtId="2" fontId="149" fillId="59" borderId="60" xfId="0" applyNumberFormat="1" applyFont="1" applyFill="1" applyBorder="1" applyAlignment="1">
      <alignment horizontal="right"/>
    </xf>
    <xf numFmtId="2" fontId="149" fillId="59" borderId="75" xfId="0" applyNumberFormat="1" applyFont="1" applyFill="1" applyBorder="1" applyAlignment="1">
      <alignment horizontal="right"/>
    </xf>
    <xf numFmtId="0" fontId="38" fillId="0" borderId="0" xfId="0" applyFont="1"/>
    <xf numFmtId="0" fontId="180" fillId="0" borderId="0" xfId="0" applyFont="1"/>
    <xf numFmtId="0" fontId="113" fillId="0" borderId="113" xfId="0" applyFont="1" applyBorder="1" applyAlignment="1">
      <alignment horizontal="center"/>
    </xf>
    <xf numFmtId="0" fontId="181" fillId="0" borderId="57" xfId="0" applyFont="1" applyBorder="1" applyAlignment="1">
      <alignment horizontal="center" vertical="top"/>
    </xf>
    <xf numFmtId="0" fontId="182" fillId="0" borderId="66" xfId="0" applyFont="1" applyBorder="1" applyAlignment="1">
      <alignment horizontal="center" vertical="top" wrapText="1"/>
    </xf>
    <xf numFmtId="0" fontId="183" fillId="63" borderId="26" xfId="0" applyFont="1" applyFill="1" applyBorder="1" applyAlignment="1">
      <alignment horizontal="center" vertical="center"/>
    </xf>
    <xf numFmtId="0" fontId="184" fillId="30" borderId="67" xfId="0" applyFont="1" applyFill="1" applyBorder="1" applyAlignment="1">
      <alignment horizontal="center" vertical="top"/>
    </xf>
    <xf numFmtId="0" fontId="113" fillId="0" borderId="34" xfId="0" applyFont="1" applyBorder="1"/>
    <xf numFmtId="0" fontId="180" fillId="41" borderId="63" xfId="0" applyFont="1" applyFill="1" applyBorder="1" applyAlignment="1">
      <alignment horizontal="center" vertical="top"/>
    </xf>
    <xf numFmtId="0" fontId="185" fillId="0" borderId="96" xfId="0" applyFont="1" applyBorder="1" applyAlignment="1">
      <alignment horizontal="left"/>
    </xf>
    <xf numFmtId="2" fontId="183" fillId="62" borderId="78" xfId="0" applyNumberFormat="1" applyFont="1" applyFill="1" applyBorder="1" applyAlignment="1">
      <alignment horizontal="right"/>
    </xf>
    <xf numFmtId="2" fontId="186" fillId="55" borderId="43" xfId="0" applyNumberFormat="1" applyFont="1" applyFill="1" applyBorder="1" applyAlignment="1">
      <alignment horizontal="right"/>
    </xf>
    <xf numFmtId="2" fontId="113" fillId="0" borderId="99" xfId="0" applyNumberFormat="1" applyFont="1" applyBorder="1" applyAlignment="1">
      <alignment horizontal="right"/>
    </xf>
    <xf numFmtId="0" fontId="180" fillId="41" borderId="27" xfId="0" applyFont="1" applyFill="1" applyBorder="1" applyAlignment="1">
      <alignment horizontal="center" vertical="top"/>
    </xf>
    <xf numFmtId="2" fontId="183" fillId="62" borderId="43" xfId="0" applyNumberFormat="1" applyFont="1" applyFill="1" applyBorder="1" applyAlignment="1">
      <alignment horizontal="right"/>
    </xf>
    <xf numFmtId="2" fontId="113" fillId="0" borderId="83" xfId="0" applyNumberFormat="1" applyFont="1" applyBorder="1" applyAlignment="1">
      <alignment horizontal="right"/>
    </xf>
    <xf numFmtId="2" fontId="113" fillId="0" borderId="83" xfId="0" applyNumberFormat="1" applyFont="1" applyBorder="1" applyAlignment="1">
      <alignment horizontal="left"/>
    </xf>
    <xf numFmtId="0" fontId="185" fillId="0" borderId="97" xfId="0" applyFont="1" applyBorder="1" applyAlignment="1">
      <alignment horizontal="left"/>
    </xf>
    <xf numFmtId="2" fontId="183" fillId="62" borderId="77" xfId="0" applyNumberFormat="1" applyFont="1" applyFill="1" applyBorder="1" applyAlignment="1">
      <alignment horizontal="right"/>
    </xf>
    <xf numFmtId="2" fontId="186" fillId="55" borderId="77" xfId="0" applyNumberFormat="1" applyFont="1" applyFill="1" applyBorder="1" applyAlignment="1">
      <alignment horizontal="right"/>
    </xf>
    <xf numFmtId="0" fontId="38" fillId="0" borderId="37" xfId="0" applyFont="1" applyBorder="1"/>
    <xf numFmtId="0" fontId="188" fillId="0" borderId="99" xfId="0" applyFont="1" applyBorder="1" applyAlignment="1">
      <alignment horizontal="right"/>
    </xf>
    <xf numFmtId="0" fontId="187" fillId="0" borderId="99" xfId="0" applyFont="1" applyBorder="1"/>
    <xf numFmtId="0" fontId="190" fillId="0" borderId="99" xfId="0" applyFont="1" applyBorder="1" applyAlignment="1">
      <alignment horizontal="center"/>
    </xf>
    <xf numFmtId="0" fontId="38" fillId="0" borderId="34" xfId="0" applyFont="1" applyBorder="1"/>
    <xf numFmtId="0" fontId="187" fillId="41" borderId="57" xfId="0" applyFont="1" applyFill="1" applyBorder="1" applyAlignment="1">
      <alignment horizontal="center" vertical="top"/>
    </xf>
    <xf numFmtId="0" fontId="187" fillId="41" borderId="66" xfId="0" applyFont="1" applyFill="1" applyBorder="1" applyAlignment="1">
      <alignment horizontal="center" vertical="top"/>
    </xf>
    <xf numFmtId="2" fontId="189" fillId="41" borderId="26" xfId="0" applyNumberFormat="1" applyFont="1" applyFill="1" applyBorder="1" applyAlignment="1">
      <alignment horizontal="right"/>
    </xf>
    <xf numFmtId="2" fontId="186" fillId="41" borderId="26" xfId="0" applyNumberFormat="1" applyFont="1" applyFill="1" applyBorder="1" applyAlignment="1">
      <alignment horizontal="right"/>
    </xf>
    <xf numFmtId="0" fontId="38" fillId="41" borderId="34" xfId="0" applyFont="1" applyFill="1" applyBorder="1"/>
    <xf numFmtId="2" fontId="113" fillId="41" borderId="67" xfId="0" applyNumberFormat="1" applyFont="1" applyFill="1" applyBorder="1" applyAlignment="1">
      <alignment horizontal="center"/>
    </xf>
    <xf numFmtId="0" fontId="187" fillId="0" borderId="37" xfId="0" applyFont="1" applyBorder="1"/>
    <xf numFmtId="0" fontId="0" fillId="0" borderId="63" xfId="0" applyBorder="1"/>
    <xf numFmtId="0" fontId="0" fillId="0" borderId="61" xfId="0" applyBorder="1"/>
    <xf numFmtId="0" fontId="0" fillId="0" borderId="74" xfId="0" applyBorder="1"/>
    <xf numFmtId="0" fontId="0" fillId="0" borderId="32" xfId="0" applyBorder="1"/>
    <xf numFmtId="0" fontId="0" fillId="0" borderId="122" xfId="0" applyBorder="1"/>
    <xf numFmtId="0" fontId="38" fillId="41" borderId="57" xfId="0" applyFont="1" applyFill="1" applyBorder="1"/>
    <xf numFmtId="0" fontId="38" fillId="41" borderId="66" xfId="0" applyFont="1" applyFill="1" applyBorder="1"/>
    <xf numFmtId="0" fontId="38" fillId="41" borderId="68" xfId="0" applyFont="1" applyFill="1" applyBorder="1"/>
    <xf numFmtId="0" fontId="0" fillId="44" borderId="65" xfId="0" applyFill="1" applyBorder="1"/>
    <xf numFmtId="0" fontId="0" fillId="44" borderId="31" xfId="0" applyFill="1" applyBorder="1"/>
    <xf numFmtId="0" fontId="0" fillId="44" borderId="117" xfId="0" applyFill="1" applyBorder="1"/>
    <xf numFmtId="0" fontId="104" fillId="44" borderId="59" xfId="0" applyFont="1" applyFill="1" applyBorder="1"/>
    <xf numFmtId="0" fontId="0" fillId="0" borderId="60" xfId="0" applyBorder="1" applyAlignment="1">
      <alignment horizontal="center"/>
    </xf>
    <xf numFmtId="0" fontId="0" fillId="0" borderId="75" xfId="0" applyBorder="1" applyAlignment="1">
      <alignment horizontal="center"/>
    </xf>
    <xf numFmtId="164" fontId="25" fillId="38" borderId="22" xfId="34" applyNumberFormat="1" applyFont="1" applyFill="1" applyBorder="1"/>
    <xf numFmtId="164" fontId="144" fillId="38" borderId="22" xfId="0" applyNumberFormat="1" applyFont="1" applyFill="1" applyBorder="1" applyAlignment="1">
      <alignment horizontal="center"/>
    </xf>
    <xf numFmtId="164" fontId="172" fillId="38" borderId="22" xfId="0" applyNumberFormat="1" applyFont="1" applyFill="1" applyBorder="1" applyAlignment="1">
      <alignment horizontal="center"/>
    </xf>
    <xf numFmtId="2" fontId="16" fillId="38" borderId="26" xfId="0" applyNumberFormat="1" applyFont="1" applyFill="1" applyBorder="1" applyAlignment="1">
      <alignment horizontal="center"/>
    </xf>
    <xf numFmtId="2" fontId="137" fillId="38" borderId="26" xfId="35" applyNumberFormat="1" applyFont="1" applyFill="1" applyBorder="1"/>
    <xf numFmtId="2" fontId="36" fillId="38" borderId="35" xfId="35" applyNumberFormat="1" applyFont="1" applyFill="1" applyBorder="1"/>
    <xf numFmtId="2" fontId="36" fillId="38" borderId="47" xfId="35" applyNumberFormat="1" applyFont="1" applyFill="1" applyBorder="1"/>
    <xf numFmtId="2" fontId="36" fillId="38" borderId="26" xfId="35" applyNumberFormat="1" applyFont="1" applyFill="1" applyBorder="1"/>
    <xf numFmtId="0" fontId="96" fillId="60" borderId="19" xfId="0" applyFont="1" applyFill="1" applyBorder="1" applyAlignment="1">
      <alignment horizontal="center"/>
    </xf>
    <xf numFmtId="0" fontId="96" fillId="64" borderId="22" xfId="0" applyFont="1" applyFill="1" applyBorder="1" applyAlignment="1">
      <alignment horizontal="center"/>
    </xf>
    <xf numFmtId="0" fontId="96" fillId="60" borderId="2" xfId="0" applyFont="1" applyFill="1" applyBorder="1" applyAlignment="1">
      <alignment horizontal="center"/>
    </xf>
    <xf numFmtId="0" fontId="96" fillId="64" borderId="23" xfId="0" applyFont="1" applyFill="1" applyBorder="1" applyAlignment="1">
      <alignment horizontal="center"/>
    </xf>
    <xf numFmtId="0" fontId="96" fillId="34" borderId="2" xfId="0" applyFont="1" applyFill="1" applyBorder="1" applyAlignment="1">
      <alignment horizontal="center"/>
    </xf>
    <xf numFmtId="0" fontId="38" fillId="38" borderId="82" xfId="0" applyFont="1" applyFill="1" applyBorder="1"/>
    <xf numFmtId="0" fontId="30" fillId="64" borderId="81" xfId="0" applyFont="1" applyFill="1" applyBorder="1" applyAlignment="1">
      <alignment horizontal="center"/>
    </xf>
    <xf numFmtId="0" fontId="0" fillId="38" borderId="35" xfId="0" applyFill="1" applyBorder="1"/>
    <xf numFmtId="0" fontId="38" fillId="64" borderId="48" xfId="0" applyFont="1" applyFill="1" applyBorder="1"/>
    <xf numFmtId="0" fontId="0" fillId="33" borderId="106" xfId="0" applyFill="1" applyBorder="1" applyAlignment="1">
      <alignment horizontal="center"/>
    </xf>
    <xf numFmtId="0" fontId="0" fillId="33" borderId="7" xfId="0" applyFill="1" applyBorder="1" applyAlignment="1">
      <alignment horizontal="center"/>
    </xf>
    <xf numFmtId="0" fontId="51" fillId="33" borderId="41" xfId="0" applyFont="1" applyFill="1" applyBorder="1" applyAlignment="1">
      <alignment vertical="center"/>
    </xf>
    <xf numFmtId="1" fontId="90" fillId="33" borderId="11" xfId="0" applyNumberFormat="1" applyFont="1" applyFill="1" applyBorder="1" applyAlignment="1">
      <alignment horizontal="center" vertical="center"/>
    </xf>
    <xf numFmtId="2" fontId="52" fillId="38" borderId="41" xfId="0" applyNumberFormat="1" applyFont="1" applyFill="1" applyBorder="1" applyAlignment="1">
      <alignment horizontal="center"/>
    </xf>
    <xf numFmtId="0" fontId="131" fillId="33" borderId="78" xfId="0" applyFont="1" applyFill="1" applyBorder="1" applyAlignment="1">
      <alignment horizontal="left"/>
    </xf>
    <xf numFmtId="0" fontId="95" fillId="60" borderId="19" xfId="23" applyFont="1" applyFill="1" applyBorder="1" applyAlignment="1">
      <alignment horizontal="center"/>
    </xf>
    <xf numFmtId="0" fontId="95" fillId="64" borderId="19" xfId="23" applyFont="1" applyFill="1" applyBorder="1" applyAlignment="1">
      <alignment horizontal="center"/>
    </xf>
    <xf numFmtId="0" fontId="95" fillId="64" borderId="30" xfId="23" applyFont="1" applyFill="1" applyBorder="1" applyAlignment="1">
      <alignment horizontal="center"/>
    </xf>
    <xf numFmtId="0" fontId="122" fillId="33" borderId="110" xfId="0" applyFont="1" applyFill="1" applyBorder="1" applyAlignment="1">
      <alignment horizontal="left"/>
    </xf>
    <xf numFmtId="0" fontId="96" fillId="60" borderId="2" xfId="23" applyFont="1" applyFill="1" applyBorder="1" applyAlignment="1">
      <alignment horizontal="center"/>
    </xf>
    <xf numFmtId="0" fontId="95" fillId="64" borderId="2" xfId="23" applyFont="1" applyFill="1" applyBorder="1" applyAlignment="1">
      <alignment horizontal="center"/>
    </xf>
    <xf numFmtId="1" fontId="96" fillId="64" borderId="109" xfId="23" applyNumberFormat="1" applyFont="1" applyFill="1" applyBorder="1"/>
    <xf numFmtId="0" fontId="131" fillId="33" borderId="111" xfId="0" applyFont="1" applyFill="1" applyBorder="1" applyAlignment="1">
      <alignment horizontal="left"/>
    </xf>
    <xf numFmtId="0" fontId="192" fillId="23" borderId="52" xfId="0" applyFont="1" applyFill="1" applyBorder="1" applyAlignment="1">
      <alignment horizontal="right"/>
    </xf>
    <xf numFmtId="0" fontId="192" fillId="23" borderId="47" xfId="0" applyFont="1" applyFill="1" applyBorder="1" applyAlignment="1">
      <alignment horizontal="center"/>
    </xf>
    <xf numFmtId="0" fontId="193" fillId="23" borderId="26" xfId="0" applyFont="1" applyFill="1" applyBorder="1" applyAlignment="1">
      <alignment horizontal="center"/>
    </xf>
    <xf numFmtId="0" fontId="156" fillId="38" borderId="38" xfId="23" applyFont="1" applyFill="1" applyBorder="1" applyAlignment="1">
      <alignment horizontal="center"/>
    </xf>
    <xf numFmtId="0" fontId="157" fillId="38" borderId="27" xfId="23" applyFont="1" applyFill="1" applyBorder="1" applyAlignment="1">
      <alignment horizontal="center"/>
    </xf>
    <xf numFmtId="0" fontId="156" fillId="38" borderId="46" xfId="23" applyFont="1" applyFill="1" applyBorder="1" applyAlignment="1">
      <alignment horizontal="center"/>
    </xf>
    <xf numFmtId="0" fontId="136" fillId="38" borderId="27" xfId="23" applyFont="1" applyFill="1" applyBorder="1" applyAlignment="1">
      <alignment horizontal="center"/>
    </xf>
    <xf numFmtId="0" fontId="158" fillId="38" borderId="27" xfId="23" applyFont="1" applyFill="1" applyBorder="1" applyAlignment="1">
      <alignment horizontal="center"/>
    </xf>
    <xf numFmtId="0" fontId="157" fillId="38" borderId="61" xfId="0" applyFont="1" applyFill="1" applyBorder="1" applyAlignment="1">
      <alignment horizontal="center"/>
    </xf>
    <xf numFmtId="0" fontId="156" fillId="38" borderId="62" xfId="23" applyFont="1" applyFill="1" applyBorder="1" applyAlignment="1">
      <alignment horizontal="center"/>
    </xf>
    <xf numFmtId="0" fontId="159" fillId="33" borderId="52" xfId="25" applyFont="1" applyFill="1" applyBorder="1" applyAlignment="1">
      <alignment horizontal="center"/>
    </xf>
    <xf numFmtId="0" fontId="159" fillId="33" borderId="47" xfId="25" applyFont="1" applyFill="1" applyBorder="1" applyAlignment="1">
      <alignment horizontal="center"/>
    </xf>
    <xf numFmtId="0" fontId="159" fillId="33" borderId="26" xfId="25" applyFont="1" applyFill="1" applyBorder="1" applyAlignment="1">
      <alignment horizontal="center"/>
    </xf>
    <xf numFmtId="0" fontId="159" fillId="33" borderId="55" xfId="25" applyFont="1" applyFill="1" applyBorder="1" applyAlignment="1">
      <alignment horizontal="center"/>
    </xf>
    <xf numFmtId="0" fontId="154" fillId="0" borderId="104" xfId="0" applyFont="1" applyBorder="1"/>
    <xf numFmtId="0" fontId="154" fillId="0" borderId="104" xfId="0" applyFont="1" applyBorder="1" applyAlignment="1">
      <alignment vertical="center"/>
    </xf>
    <xf numFmtId="0" fontId="194" fillId="0" borderId="104" xfId="0" applyFont="1" applyBorder="1"/>
    <xf numFmtId="0" fontId="154" fillId="0" borderId="32" xfId="0" applyFont="1" applyBorder="1"/>
    <xf numFmtId="0" fontId="169" fillId="38" borderId="27" xfId="23" applyFont="1" applyFill="1" applyBorder="1" applyAlignment="1">
      <alignment horizontal="center"/>
    </xf>
    <xf numFmtId="0" fontId="66" fillId="33" borderId="52" xfId="25" applyFont="1" applyFill="1" applyBorder="1" applyAlignment="1">
      <alignment horizontal="center"/>
    </xf>
    <xf numFmtId="0" fontId="66" fillId="33" borderId="54" xfId="25" applyFont="1" applyFill="1" applyBorder="1" applyAlignment="1">
      <alignment horizontal="center"/>
    </xf>
    <xf numFmtId="0" fontId="66" fillId="33" borderId="47" xfId="25" applyFont="1" applyFill="1" applyBorder="1" applyAlignment="1">
      <alignment horizontal="center"/>
    </xf>
    <xf numFmtId="0" fontId="66" fillId="33" borderId="26" xfId="25" applyFont="1" applyFill="1" applyBorder="1" applyAlignment="1">
      <alignment horizontal="center"/>
    </xf>
    <xf numFmtId="0" fontId="66" fillId="33" borderId="55" xfId="25" applyFont="1" applyFill="1" applyBorder="1" applyAlignment="1">
      <alignment horizontal="center"/>
    </xf>
    <xf numFmtId="0" fontId="159" fillId="33" borderId="82" xfId="25" applyFont="1" applyFill="1" applyBorder="1" applyAlignment="1">
      <alignment horizontal="center"/>
    </xf>
    <xf numFmtId="0" fontId="160" fillId="33" borderId="52" xfId="25" applyFont="1" applyFill="1" applyBorder="1" applyAlignment="1">
      <alignment horizontal="center"/>
    </xf>
    <xf numFmtId="0" fontId="160" fillId="33" borderId="54" xfId="25" applyFont="1" applyFill="1" applyBorder="1" applyAlignment="1">
      <alignment horizontal="center"/>
    </xf>
    <xf numFmtId="0" fontId="160" fillId="33" borderId="47" xfId="25" applyFont="1" applyFill="1" applyBorder="1" applyAlignment="1">
      <alignment horizontal="center"/>
    </xf>
    <xf numFmtId="0" fontId="160" fillId="33" borderId="26" xfId="25" applyFont="1" applyFill="1" applyBorder="1" applyAlignment="1">
      <alignment horizontal="center"/>
    </xf>
    <xf numFmtId="0" fontId="160" fillId="33" borderId="55" xfId="25" applyFont="1" applyFill="1" applyBorder="1" applyAlignment="1">
      <alignment horizontal="center"/>
    </xf>
    <xf numFmtId="0" fontId="196" fillId="0" borderId="26" xfId="0" applyFont="1" applyBorder="1" applyAlignment="1">
      <alignment horizontal="center"/>
    </xf>
    <xf numFmtId="0" fontId="95" fillId="38" borderId="44" xfId="23" applyFont="1" applyFill="1" applyBorder="1" applyAlignment="1">
      <alignment horizontal="center"/>
    </xf>
    <xf numFmtId="0" fontId="95" fillId="38" borderId="121" xfId="23" applyFont="1" applyFill="1" applyBorder="1" applyAlignment="1">
      <alignment horizontal="center"/>
    </xf>
    <xf numFmtId="0" fontId="96" fillId="38" borderId="27" xfId="23" applyFont="1" applyFill="1" applyBorder="1" applyAlignment="1">
      <alignment horizontal="center"/>
    </xf>
    <xf numFmtId="0" fontId="95" fillId="38" borderId="32" xfId="23" applyFont="1" applyFill="1" applyBorder="1" applyAlignment="1">
      <alignment horizontal="center"/>
    </xf>
    <xf numFmtId="0" fontId="103" fillId="38" borderId="27" xfId="0" applyFont="1" applyFill="1" applyBorder="1"/>
    <xf numFmtId="0" fontId="96" fillId="38" borderId="27" xfId="0" applyFont="1" applyFill="1" applyBorder="1" applyAlignment="1">
      <alignment horizontal="center"/>
    </xf>
    <xf numFmtId="0" fontId="96" fillId="38" borderId="61" xfId="0" applyFont="1" applyFill="1" applyBorder="1" applyAlignment="1">
      <alignment horizontal="center"/>
    </xf>
    <xf numFmtId="0" fontId="95" fillId="38" borderId="122" xfId="23" applyFont="1" applyFill="1" applyBorder="1" applyAlignment="1">
      <alignment horizontal="center"/>
    </xf>
    <xf numFmtId="0" fontId="131" fillId="0" borderId="110" xfId="0" applyFont="1" applyBorder="1" applyAlignment="1">
      <alignment horizontal="left"/>
    </xf>
    <xf numFmtId="0" fontId="197" fillId="0" borderId="111" xfId="0" applyFont="1" applyBorder="1" applyAlignment="1">
      <alignment horizontal="left"/>
    </xf>
    <xf numFmtId="0" fontId="198" fillId="0" borderId="78" xfId="0" applyFont="1" applyBorder="1" applyAlignment="1">
      <alignment horizontal="left"/>
    </xf>
    <xf numFmtId="0" fontId="198" fillId="0" borderId="43" xfId="0" applyFont="1" applyBorder="1" applyAlignment="1">
      <alignment horizontal="left"/>
    </xf>
    <xf numFmtId="0" fontId="199" fillId="0" borderId="43" xfId="0" applyFont="1" applyBorder="1" applyAlignment="1">
      <alignment horizontal="left"/>
    </xf>
    <xf numFmtId="0" fontId="198" fillId="0" borderId="77" xfId="0" applyFont="1" applyBorder="1" applyAlignment="1">
      <alignment horizontal="left"/>
    </xf>
    <xf numFmtId="0" fontId="200" fillId="0" borderId="111" xfId="0" applyFont="1" applyBorder="1" applyAlignment="1">
      <alignment horizontal="left"/>
    </xf>
    <xf numFmtId="0" fontId="201" fillId="0" borderId="111" xfId="0" applyFont="1" applyBorder="1" applyAlignment="1">
      <alignment horizontal="left"/>
    </xf>
    <xf numFmtId="0" fontId="200" fillId="0" borderId="115" xfId="0" applyFont="1" applyBorder="1" applyAlignment="1">
      <alignment horizontal="left"/>
    </xf>
    <xf numFmtId="164" fontId="97" fillId="65" borderId="16" xfId="2" applyNumberFormat="1" applyFont="1" applyFill="1" applyBorder="1" applyAlignment="1">
      <alignment horizontal="right"/>
    </xf>
    <xf numFmtId="0" fontId="156" fillId="61" borderId="65" xfId="23" applyFont="1" applyFill="1" applyBorder="1" applyAlignment="1">
      <alignment horizontal="center"/>
    </xf>
    <xf numFmtId="0" fontId="156" fillId="61" borderId="31" xfId="23" applyFont="1" applyFill="1" applyBorder="1" applyAlignment="1">
      <alignment horizontal="center"/>
    </xf>
    <xf numFmtId="0" fontId="136" fillId="61" borderId="31" xfId="23" applyFont="1" applyFill="1" applyBorder="1" applyAlignment="1">
      <alignment horizontal="center"/>
    </xf>
    <xf numFmtId="0" fontId="156" fillId="61" borderId="117" xfId="23" applyFont="1" applyFill="1" applyBorder="1" applyAlignment="1">
      <alignment horizontal="center"/>
    </xf>
    <xf numFmtId="0" fontId="173" fillId="38" borderId="41" xfId="0" applyFont="1" applyFill="1" applyBorder="1" applyAlignment="1">
      <alignment horizontal="right"/>
    </xf>
    <xf numFmtId="164" fontId="25" fillId="65" borderId="23" xfId="34" applyNumberFormat="1" applyFont="1" applyFill="1" applyBorder="1"/>
    <xf numFmtId="164" fontId="203" fillId="49" borderId="0" xfId="0" applyNumberFormat="1" applyFont="1" applyFill="1" applyAlignment="1">
      <alignment horizontal="right"/>
    </xf>
    <xf numFmtId="2" fontId="205" fillId="32" borderId="51" xfId="0" applyNumberFormat="1" applyFont="1" applyFill="1" applyBorder="1"/>
    <xf numFmtId="2" fontId="205" fillId="32" borderId="36" xfId="0" applyNumberFormat="1" applyFont="1" applyFill="1" applyBorder="1"/>
    <xf numFmtId="164" fontId="206" fillId="49" borderId="0" xfId="0" applyNumberFormat="1" applyFont="1" applyFill="1" applyAlignment="1">
      <alignment horizontal="right"/>
    </xf>
    <xf numFmtId="164" fontId="207" fillId="49" borderId="96" xfId="0" applyNumberFormat="1" applyFont="1" applyFill="1" applyBorder="1" applyAlignment="1">
      <alignment horizontal="right"/>
    </xf>
    <xf numFmtId="164" fontId="207" fillId="49" borderId="0" xfId="0" applyNumberFormat="1" applyFont="1" applyFill="1" applyAlignment="1">
      <alignment horizontal="right"/>
    </xf>
    <xf numFmtId="164" fontId="207" fillId="49" borderId="45" xfId="0" applyNumberFormat="1" applyFont="1" applyFill="1" applyBorder="1" applyAlignment="1">
      <alignment horizontal="right"/>
    </xf>
    <xf numFmtId="164" fontId="207" fillId="66" borderId="96" xfId="0" applyNumberFormat="1" applyFont="1" applyFill="1" applyBorder="1" applyAlignment="1">
      <alignment horizontal="right"/>
    </xf>
    <xf numFmtId="164" fontId="207" fillId="66" borderId="45" xfId="0" applyNumberFormat="1" applyFont="1" applyFill="1" applyBorder="1" applyAlignment="1">
      <alignment horizontal="right"/>
    </xf>
    <xf numFmtId="0" fontId="51" fillId="65" borderId="42" xfId="0" applyFont="1" applyFill="1" applyBorder="1" applyAlignment="1">
      <alignment vertical="center"/>
    </xf>
    <xf numFmtId="0" fontId="164" fillId="61" borderId="63" xfId="23" applyFont="1" applyFill="1" applyBorder="1" applyAlignment="1">
      <alignment horizontal="center"/>
    </xf>
    <xf numFmtId="0" fontId="157" fillId="61" borderId="27" xfId="23" applyFont="1" applyFill="1" applyBorder="1" applyAlignment="1">
      <alignment horizontal="center"/>
    </xf>
    <xf numFmtId="0" fontId="163" fillId="61" borderId="27" xfId="23" applyFont="1" applyFill="1" applyBorder="1" applyAlignment="1">
      <alignment horizontal="center"/>
    </xf>
    <xf numFmtId="0" fontId="157" fillId="61" borderId="27" xfId="0" applyFont="1" applyFill="1" applyBorder="1" applyAlignment="1">
      <alignment horizontal="center"/>
    </xf>
    <xf numFmtId="0" fontId="157" fillId="61" borderId="61" xfId="0" applyFont="1" applyFill="1" applyBorder="1" applyAlignment="1">
      <alignment horizontal="center"/>
    </xf>
    <xf numFmtId="0" fontId="49" fillId="35" borderId="81" xfId="25" applyFont="1" applyFill="1" applyBorder="1" applyAlignment="1">
      <alignment horizontal="center"/>
    </xf>
    <xf numFmtId="0" fontId="156" fillId="61" borderId="63" xfId="23" applyFont="1" applyFill="1" applyBorder="1" applyAlignment="1">
      <alignment horizontal="center"/>
    </xf>
    <xf numFmtId="0" fontId="165" fillId="61" borderId="27" xfId="0" applyFont="1" applyFill="1" applyBorder="1" applyAlignment="1">
      <alignment horizontal="center"/>
    </xf>
    <xf numFmtId="0" fontId="208" fillId="37" borderId="16" xfId="0" applyFont="1" applyFill="1" applyBorder="1" applyAlignment="1">
      <alignment vertical="center"/>
    </xf>
    <xf numFmtId="0" fontId="208" fillId="37" borderId="22" xfId="0" applyFont="1" applyFill="1" applyBorder="1" applyAlignment="1">
      <alignment vertical="center"/>
    </xf>
    <xf numFmtId="0" fontId="208" fillId="37" borderId="17" xfId="0" applyFont="1" applyFill="1" applyBorder="1" applyAlignment="1">
      <alignment vertical="center"/>
    </xf>
    <xf numFmtId="0" fontId="208" fillId="68" borderId="17" xfId="0" applyFont="1" applyFill="1" applyBorder="1" applyAlignment="1">
      <alignment vertical="center"/>
    </xf>
    <xf numFmtId="0" fontId="31" fillId="41" borderId="12" xfId="0" applyFont="1" applyFill="1" applyBorder="1" applyAlignment="1">
      <alignment horizontal="center" vertical="center"/>
    </xf>
    <xf numFmtId="0" fontId="72" fillId="0" borderId="27" xfId="0" applyFont="1" applyBorder="1"/>
    <xf numFmtId="0" fontId="0" fillId="0" borderId="46" xfId="0" applyBorder="1"/>
    <xf numFmtId="0" fontId="104" fillId="0" borderId="26" xfId="0" applyFont="1" applyBorder="1"/>
    <xf numFmtId="0" fontId="165" fillId="61" borderId="27" xfId="23" applyFont="1" applyFill="1" applyBorder="1" applyAlignment="1">
      <alignment horizontal="center"/>
    </xf>
    <xf numFmtId="0" fontId="166" fillId="61" borderId="61" xfId="0" applyFont="1" applyFill="1" applyBorder="1" applyAlignment="1">
      <alignment horizontal="center"/>
    </xf>
    <xf numFmtId="0" fontId="163" fillId="61" borderId="27" xfId="0" applyFont="1" applyFill="1" applyBorder="1" applyAlignment="1">
      <alignment horizontal="center"/>
    </xf>
    <xf numFmtId="0" fontId="54" fillId="61" borderId="63" xfId="23" applyFont="1" applyFill="1" applyBorder="1" applyAlignment="1">
      <alignment horizontal="center"/>
    </xf>
    <xf numFmtId="0" fontId="56" fillId="61" borderId="27" xfId="23" applyFont="1" applyFill="1" applyBorder="1" applyAlignment="1">
      <alignment horizontal="center"/>
    </xf>
    <xf numFmtId="0" fontId="101" fillId="61" borderId="27" xfId="23" applyFont="1" applyFill="1" applyBorder="1" applyAlignment="1">
      <alignment horizontal="center"/>
    </xf>
    <xf numFmtId="0" fontId="33" fillId="61" borderId="27" xfId="23" applyFont="1" applyFill="1" applyBorder="1" applyAlignment="1">
      <alignment horizontal="center"/>
    </xf>
    <xf numFmtId="0" fontId="56" fillId="61" borderId="27" xfId="0" applyFont="1" applyFill="1" applyBorder="1" applyAlignment="1">
      <alignment horizontal="center"/>
    </xf>
    <xf numFmtId="0" fontId="162" fillId="61" borderId="27" xfId="0" applyFont="1" applyFill="1" applyBorder="1" applyAlignment="1">
      <alignment horizontal="center"/>
    </xf>
    <xf numFmtId="0" fontId="56" fillId="61" borderId="61" xfId="0" applyFont="1" applyFill="1" applyBorder="1" applyAlignment="1">
      <alignment horizontal="center"/>
    </xf>
    <xf numFmtId="0" fontId="167" fillId="0" borderId="0" xfId="0" applyFont="1"/>
    <xf numFmtId="0" fontId="209" fillId="38" borderId="41" xfId="0" applyFont="1" applyFill="1" applyBorder="1" applyAlignment="1">
      <alignment horizontal="left"/>
    </xf>
    <xf numFmtId="0" fontId="209" fillId="34" borderId="41" xfId="0" applyFont="1" applyFill="1" applyBorder="1" applyAlignment="1">
      <alignment horizontal="left"/>
    </xf>
    <xf numFmtId="0" fontId="209" fillId="65" borderId="41" xfId="0" applyFont="1" applyFill="1" applyBorder="1" applyAlignment="1">
      <alignment horizontal="left"/>
    </xf>
    <xf numFmtId="0" fontId="174" fillId="65" borderId="41" xfId="0" applyFont="1" applyFill="1" applyBorder="1" applyAlignment="1">
      <alignment horizontal="left"/>
    </xf>
    <xf numFmtId="0" fontId="173" fillId="65" borderId="41" xfId="0" applyFont="1" applyFill="1" applyBorder="1" applyAlignment="1">
      <alignment horizontal="left"/>
    </xf>
    <xf numFmtId="0" fontId="209" fillId="38" borderId="41" xfId="0" applyFont="1" applyFill="1" applyBorder="1" applyAlignment="1">
      <alignment horizontal="left" vertical="center"/>
    </xf>
    <xf numFmtId="0" fontId="96" fillId="67" borderId="108" xfId="0" applyFont="1" applyFill="1" applyBorder="1" applyAlignment="1">
      <alignment horizontal="center"/>
    </xf>
    <xf numFmtId="0" fontId="96" fillId="69" borderId="19" xfId="0" applyFont="1" applyFill="1" applyBorder="1" applyAlignment="1">
      <alignment horizontal="center"/>
    </xf>
    <xf numFmtId="0" fontId="96" fillId="67" borderId="2" xfId="0" applyFont="1" applyFill="1" applyBorder="1" applyAlignment="1">
      <alignment horizontal="center"/>
    </xf>
    <xf numFmtId="0" fontId="156" fillId="61" borderId="69" xfId="23" applyFont="1" applyFill="1" applyBorder="1" applyAlignment="1">
      <alignment horizontal="center"/>
    </xf>
    <xf numFmtId="0" fontId="156" fillId="61" borderId="45" xfId="23" applyFont="1" applyFill="1" applyBorder="1" applyAlignment="1">
      <alignment horizontal="center"/>
    </xf>
    <xf numFmtId="0" fontId="169" fillId="61" borderId="63" xfId="23" applyFont="1" applyFill="1" applyBorder="1" applyAlignment="1">
      <alignment horizontal="center"/>
    </xf>
    <xf numFmtId="0" fontId="164" fillId="61" borderId="45" xfId="23" applyFont="1" applyFill="1" applyBorder="1" applyAlignment="1">
      <alignment horizontal="center"/>
    </xf>
    <xf numFmtId="0" fontId="136" fillId="61" borderId="45" xfId="23" applyFont="1" applyFill="1" applyBorder="1" applyAlignment="1">
      <alignment horizontal="center"/>
    </xf>
    <xf numFmtId="0" fontId="156" fillId="61" borderId="70" xfId="23" applyFont="1" applyFill="1" applyBorder="1" applyAlignment="1">
      <alignment horizontal="center"/>
    </xf>
    <xf numFmtId="0" fontId="54" fillId="61" borderId="65" xfId="23" applyFont="1" applyFill="1" applyBorder="1" applyAlignment="1">
      <alignment horizontal="center"/>
    </xf>
    <xf numFmtId="0" fontId="95" fillId="61" borderId="63" xfId="23" applyFont="1" applyFill="1" applyBorder="1" applyAlignment="1">
      <alignment horizontal="center"/>
    </xf>
    <xf numFmtId="0" fontId="95" fillId="61" borderId="31" xfId="23" applyFont="1" applyFill="1" applyBorder="1" applyAlignment="1">
      <alignment horizontal="center"/>
    </xf>
    <xf numFmtId="0" fontId="54" fillId="61" borderId="31" xfId="23" applyFont="1" applyFill="1" applyBorder="1" applyAlignment="1">
      <alignment horizontal="center"/>
    </xf>
    <xf numFmtId="0" fontId="54" fillId="61" borderId="117" xfId="23" applyFont="1" applyFill="1" applyBorder="1" applyAlignment="1">
      <alignment horizontal="center"/>
    </xf>
    <xf numFmtId="0" fontId="23" fillId="0" borderId="63" xfId="0" applyFont="1" applyBorder="1"/>
    <xf numFmtId="0" fontId="104" fillId="0" borderId="27" xfId="0" applyFont="1" applyBorder="1"/>
    <xf numFmtId="0" fontId="23" fillId="0" borderId="27" xfId="0" applyFont="1" applyBorder="1"/>
    <xf numFmtId="2" fontId="32" fillId="0" borderId="26" xfId="0" applyNumberFormat="1" applyFont="1" applyBorder="1" applyAlignment="1">
      <alignment horizontal="center"/>
    </xf>
    <xf numFmtId="0" fontId="211" fillId="37" borderId="17" xfId="0" applyFont="1" applyFill="1" applyBorder="1" applyAlignment="1">
      <alignment vertical="center"/>
    </xf>
    <xf numFmtId="0" fontId="49" fillId="35" borderId="82" xfId="25" applyFont="1" applyFill="1" applyBorder="1" applyAlignment="1">
      <alignment horizontal="center"/>
    </xf>
    <xf numFmtId="0" fontId="49" fillId="35" borderId="54" xfId="25" applyFont="1" applyFill="1" applyBorder="1" applyAlignment="1">
      <alignment horizontal="center"/>
    </xf>
    <xf numFmtId="0" fontId="68" fillId="70" borderId="41" xfId="24" applyFont="1" applyFill="1" applyBorder="1"/>
    <xf numFmtId="0" fontId="91" fillId="41" borderId="102" xfId="0" applyFont="1" applyFill="1" applyBorder="1" applyAlignment="1">
      <alignment horizontal="left"/>
    </xf>
    <xf numFmtId="0" fontId="83" fillId="41" borderId="42" xfId="0" applyFont="1" applyFill="1" applyBorder="1"/>
    <xf numFmtId="1" fontId="48" fillId="65" borderId="41" xfId="0" applyNumberFormat="1" applyFont="1" applyFill="1" applyBorder="1" applyAlignment="1">
      <alignment horizontal="center"/>
    </xf>
    <xf numFmtId="2" fontId="52" fillId="65" borderId="11" xfId="0" applyNumberFormat="1" applyFont="1" applyFill="1" applyBorder="1" applyAlignment="1">
      <alignment horizontal="center"/>
    </xf>
    <xf numFmtId="0" fontId="131" fillId="41" borderId="111" xfId="0" applyFont="1" applyFill="1" applyBorder="1" applyAlignment="1">
      <alignment horizontal="left"/>
    </xf>
    <xf numFmtId="0" fontId="54" fillId="65" borderId="31" xfId="23" applyFont="1" applyFill="1" applyBorder="1" applyAlignment="1">
      <alignment horizontal="center"/>
    </xf>
    <xf numFmtId="0" fontId="56" fillId="65" borderId="27" xfId="0" applyFont="1" applyFill="1" applyBorder="1" applyAlignment="1">
      <alignment horizontal="center"/>
    </xf>
    <xf numFmtId="0" fontId="95" fillId="65" borderId="63" xfId="23" applyFont="1" applyFill="1" applyBorder="1" applyAlignment="1">
      <alignment horizontal="center"/>
    </xf>
    <xf numFmtId="0" fontId="96" fillId="65" borderId="27" xfId="0" applyFont="1" applyFill="1" applyBorder="1" applyAlignment="1">
      <alignment horizontal="center"/>
    </xf>
    <xf numFmtId="0" fontId="95" fillId="65" borderId="27" xfId="23" applyFont="1" applyFill="1" applyBorder="1" applyAlignment="1">
      <alignment horizontal="center"/>
    </xf>
    <xf numFmtId="0" fontId="96" fillId="65" borderId="27" xfId="0" applyFont="1" applyFill="1" applyBorder="1"/>
    <xf numFmtId="0" fontId="95" fillId="65" borderId="32" xfId="23" applyFont="1" applyFill="1" applyBorder="1" applyAlignment="1">
      <alignment horizontal="center"/>
    </xf>
    <xf numFmtId="1" fontId="55" fillId="71" borderId="119" xfId="23" applyNumberFormat="1" applyFont="1" applyFill="1" applyBorder="1" applyAlignment="1">
      <alignment horizontal="center"/>
    </xf>
    <xf numFmtId="0" fontId="45" fillId="65" borderId="41" xfId="23" applyFont="1" applyFill="1" applyBorder="1"/>
    <xf numFmtId="0" fontId="0" fillId="41" borderId="0" xfId="0" applyFill="1" applyAlignment="1">
      <alignment horizontal="left"/>
    </xf>
    <xf numFmtId="1" fontId="106" fillId="41" borderId="43" xfId="0" applyNumberFormat="1" applyFont="1" applyFill="1" applyBorder="1" applyAlignment="1">
      <alignment horizontal="right"/>
    </xf>
    <xf numFmtId="164" fontId="16" fillId="65" borderId="41" xfId="0" applyNumberFormat="1" applyFont="1" applyFill="1" applyBorder="1" applyAlignment="1">
      <alignment horizontal="center"/>
    </xf>
    <xf numFmtId="164" fontId="171" fillId="65" borderId="22" xfId="0" applyNumberFormat="1" applyFont="1" applyFill="1" applyBorder="1" applyAlignment="1">
      <alignment horizontal="center"/>
    </xf>
    <xf numFmtId="0" fontId="212" fillId="0" borderId="0" xfId="0" applyFont="1"/>
    <xf numFmtId="0" fontId="115" fillId="0" borderId="0" xfId="0" applyFont="1" applyAlignment="1">
      <alignment horizontal="left"/>
    </xf>
    <xf numFmtId="0" fontId="156" fillId="72" borderId="63" xfId="23" applyFont="1" applyFill="1" applyBorder="1" applyAlignment="1">
      <alignment horizontal="center"/>
    </xf>
    <xf numFmtId="0" fontId="157" fillId="72" borderId="27" xfId="23" applyFont="1" applyFill="1" applyBorder="1" applyAlignment="1">
      <alignment horizontal="center"/>
    </xf>
    <xf numFmtId="0" fontId="157" fillId="72" borderId="27" xfId="0" applyFont="1" applyFill="1" applyBorder="1" applyAlignment="1">
      <alignment horizontal="center"/>
    </xf>
    <xf numFmtId="0" fontId="165" fillId="72" borderId="27" xfId="0" applyFont="1" applyFill="1" applyBorder="1" applyAlignment="1">
      <alignment horizontal="center"/>
    </xf>
    <xf numFmtId="0" fontId="95" fillId="72" borderId="63" xfId="23" applyFont="1" applyFill="1" applyBorder="1" applyAlignment="1">
      <alignment horizontal="center"/>
    </xf>
    <xf numFmtId="0" fontId="96" fillId="72" borderId="27" xfId="23" applyFont="1" applyFill="1" applyBorder="1" applyAlignment="1">
      <alignment horizontal="center"/>
    </xf>
    <xf numFmtId="0" fontId="96" fillId="72" borderId="27" xfId="0" applyFont="1" applyFill="1" applyBorder="1" applyAlignment="1">
      <alignment horizontal="center"/>
    </xf>
    <xf numFmtId="0" fontId="96" fillId="72" borderId="61" xfId="0" applyFont="1" applyFill="1" applyBorder="1" applyAlignment="1">
      <alignment horizontal="center"/>
    </xf>
    <xf numFmtId="0" fontId="157" fillId="72" borderId="61" xfId="0" applyFont="1" applyFill="1" applyBorder="1" applyAlignment="1">
      <alignment horizontal="center"/>
    </xf>
    <xf numFmtId="0" fontId="163" fillId="72" borderId="27" xfId="0" applyFont="1" applyFill="1" applyBorder="1" applyAlignment="1">
      <alignment horizontal="center"/>
    </xf>
    <xf numFmtId="0" fontId="163" fillId="72" borderId="27" xfId="23" applyFont="1" applyFill="1" applyBorder="1" applyAlignment="1">
      <alignment horizontal="center"/>
    </xf>
    <xf numFmtId="0" fontId="166" fillId="72" borderId="27" xfId="0" applyFont="1" applyFill="1" applyBorder="1" applyAlignment="1">
      <alignment horizontal="center"/>
    </xf>
    <xf numFmtId="0" fontId="167" fillId="38" borderId="27" xfId="23" applyFont="1" applyFill="1" applyBorder="1" applyAlignment="1">
      <alignment horizontal="center"/>
    </xf>
    <xf numFmtId="0" fontId="155" fillId="73" borderId="108" xfId="23" applyFont="1" applyFill="1" applyBorder="1" applyAlignment="1">
      <alignment horizontal="center"/>
    </xf>
    <xf numFmtId="0" fontId="155" fillId="73" borderId="19" xfId="23" applyFont="1" applyFill="1" applyBorder="1" applyAlignment="1">
      <alignment horizontal="center"/>
    </xf>
    <xf numFmtId="0" fontId="95" fillId="73" borderId="19" xfId="23" applyFont="1" applyFill="1" applyBorder="1" applyAlignment="1">
      <alignment horizontal="center"/>
    </xf>
    <xf numFmtId="0" fontId="155" fillId="73" borderId="29" xfId="23" applyFont="1" applyFill="1" applyBorder="1" applyAlignment="1">
      <alignment horizontal="center"/>
    </xf>
    <xf numFmtId="0" fontId="96" fillId="73" borderId="2" xfId="23" applyFont="1" applyFill="1" applyBorder="1" applyAlignment="1">
      <alignment horizontal="center"/>
    </xf>
    <xf numFmtId="0" fontId="161" fillId="73" borderId="29" xfId="23" applyFont="1" applyFill="1" applyBorder="1" applyAlignment="1">
      <alignment horizontal="center"/>
    </xf>
    <xf numFmtId="0" fontId="128" fillId="73" borderId="2" xfId="23" applyFont="1" applyFill="1" applyBorder="1" applyAlignment="1">
      <alignment horizontal="center"/>
    </xf>
    <xf numFmtId="0" fontId="162" fillId="73" borderId="2" xfId="23" applyFont="1" applyFill="1" applyBorder="1" applyAlignment="1">
      <alignment horizontal="center"/>
    </xf>
    <xf numFmtId="0" fontId="202" fillId="73" borderId="29" xfId="23" applyFont="1" applyFill="1" applyBorder="1" applyAlignment="1">
      <alignment horizontal="center"/>
    </xf>
    <xf numFmtId="0" fontId="155" fillId="73" borderId="2" xfId="23" applyFont="1" applyFill="1" applyBorder="1" applyAlignment="1">
      <alignment horizontal="center"/>
    </xf>
    <xf numFmtId="0" fontId="96" fillId="73" borderId="108" xfId="0" applyFont="1" applyFill="1" applyBorder="1" applyAlignment="1">
      <alignment horizontal="center"/>
    </xf>
    <xf numFmtId="0" fontId="96" fillId="74" borderId="19" xfId="0" applyFont="1" applyFill="1" applyBorder="1" applyAlignment="1">
      <alignment horizontal="center"/>
    </xf>
    <xf numFmtId="0" fontId="96" fillId="73" borderId="19" xfId="0" applyFont="1" applyFill="1" applyBorder="1" applyAlignment="1">
      <alignment horizontal="center"/>
    </xf>
    <xf numFmtId="0" fontId="96" fillId="73" borderId="2" xfId="0" applyFont="1" applyFill="1" applyBorder="1" applyAlignment="1">
      <alignment horizontal="center"/>
    </xf>
    <xf numFmtId="0" fontId="162" fillId="73" borderId="2" xfId="0" applyFont="1" applyFill="1" applyBorder="1" applyAlignment="1">
      <alignment horizontal="center"/>
    </xf>
    <xf numFmtId="0" fontId="101" fillId="74" borderId="19" xfId="0" applyFont="1" applyFill="1" applyBorder="1" applyAlignment="1">
      <alignment horizontal="center"/>
    </xf>
    <xf numFmtId="0" fontId="101" fillId="73" borderId="2" xfId="0" applyFont="1" applyFill="1" applyBorder="1" applyAlignment="1">
      <alignment horizontal="center"/>
    </xf>
    <xf numFmtId="0" fontId="162" fillId="74" borderId="19" xfId="0" applyFont="1" applyFill="1" applyBorder="1" applyAlignment="1">
      <alignment horizontal="center"/>
    </xf>
    <xf numFmtId="0" fontId="96" fillId="75" borderId="2" xfId="0" applyFont="1" applyFill="1" applyBorder="1" applyAlignment="1">
      <alignment horizontal="center"/>
    </xf>
    <xf numFmtId="0" fontId="162" fillId="60" borderId="2" xfId="0" applyFont="1" applyFill="1" applyBorder="1" applyAlignment="1">
      <alignment horizontal="center"/>
    </xf>
    <xf numFmtId="164" fontId="106" fillId="33" borderId="78" xfId="0" applyNumberFormat="1" applyFont="1" applyFill="1" applyBorder="1" applyAlignment="1">
      <alignment horizontal="right"/>
    </xf>
    <xf numFmtId="164" fontId="106" fillId="33" borderId="43" xfId="0" applyNumberFormat="1" applyFont="1" applyFill="1" applyBorder="1" applyAlignment="1">
      <alignment horizontal="right"/>
    </xf>
    <xf numFmtId="164" fontId="106" fillId="46" borderId="43" xfId="0" applyNumberFormat="1" applyFont="1" applyFill="1" applyBorder="1" applyAlignment="1">
      <alignment horizontal="right"/>
    </xf>
    <xf numFmtId="164" fontId="106" fillId="33" borderId="77" xfId="0" applyNumberFormat="1" applyFont="1" applyFill="1" applyBorder="1" applyAlignment="1">
      <alignment horizontal="right"/>
    </xf>
    <xf numFmtId="164" fontId="106" fillId="33" borderId="24" xfId="0" applyNumberFormat="1" applyFont="1" applyFill="1" applyBorder="1" applyAlignment="1">
      <alignment horizontal="right"/>
    </xf>
    <xf numFmtId="164" fontId="106" fillId="41" borderId="43" xfId="0" applyNumberFormat="1" applyFont="1" applyFill="1" applyBorder="1" applyAlignment="1">
      <alignment horizontal="right"/>
    </xf>
    <xf numFmtId="0" fontId="0" fillId="41" borderId="0" xfId="0" applyFill="1"/>
    <xf numFmtId="2" fontId="63" fillId="38" borderId="56" xfId="0" applyNumberFormat="1" applyFont="1" applyFill="1" applyBorder="1" applyAlignment="1">
      <alignment horizontal="center"/>
    </xf>
    <xf numFmtId="1" fontId="106" fillId="33" borderId="127" xfId="0" applyNumberFormat="1" applyFont="1" applyFill="1" applyBorder="1" applyAlignment="1">
      <alignment horizontal="right"/>
    </xf>
    <xf numFmtId="1" fontId="106" fillId="46" borderId="127" xfId="0" applyNumberFormat="1" applyFont="1" applyFill="1" applyBorder="1" applyAlignment="1">
      <alignment horizontal="right"/>
    </xf>
    <xf numFmtId="164" fontId="144" fillId="0" borderId="27" xfId="0" applyNumberFormat="1" applyFont="1" applyBorder="1"/>
    <xf numFmtId="1" fontId="106" fillId="33" borderId="124" xfId="0" applyNumberFormat="1" applyFont="1" applyFill="1" applyBorder="1" applyAlignment="1">
      <alignment horizontal="right"/>
    </xf>
    <xf numFmtId="0" fontId="65" fillId="32" borderId="112" xfId="0" applyFont="1" applyFill="1" applyBorder="1" applyAlignment="1">
      <alignment horizontal="center"/>
    </xf>
    <xf numFmtId="164" fontId="0" fillId="0" borderId="0" xfId="0" applyNumberFormat="1"/>
    <xf numFmtId="164" fontId="106" fillId="33" borderId="124" xfId="0" applyNumberFormat="1" applyFont="1" applyFill="1" applyBorder="1" applyAlignment="1">
      <alignment horizontal="right"/>
    </xf>
    <xf numFmtId="164" fontId="106" fillId="33" borderId="127" xfId="0" applyNumberFormat="1" applyFont="1" applyFill="1" applyBorder="1" applyAlignment="1">
      <alignment horizontal="right"/>
    </xf>
    <xf numFmtId="164" fontId="106" fillId="46" borderId="127" xfId="0" applyNumberFormat="1" applyFont="1" applyFill="1" applyBorder="1" applyAlignment="1">
      <alignment horizontal="right"/>
    </xf>
    <xf numFmtId="164" fontId="106" fillId="33" borderId="128" xfId="0" applyNumberFormat="1" applyFont="1" applyFill="1" applyBorder="1" applyAlignment="1">
      <alignment horizontal="right"/>
    </xf>
    <xf numFmtId="164" fontId="206" fillId="49" borderId="27" xfId="0" applyNumberFormat="1" applyFont="1" applyFill="1" applyBorder="1" applyAlignment="1">
      <alignment horizontal="right"/>
    </xf>
    <xf numFmtId="164" fontId="207" fillId="49" borderId="27" xfId="0" applyNumberFormat="1" applyFont="1" applyFill="1" applyBorder="1" applyAlignment="1">
      <alignment horizontal="right"/>
    </xf>
    <xf numFmtId="164" fontId="0" fillId="0" borderId="27" xfId="0" applyNumberFormat="1" applyBorder="1"/>
    <xf numFmtId="2" fontId="63" fillId="65" borderId="56" xfId="0" applyNumberFormat="1" applyFont="1" applyFill="1" applyBorder="1" applyAlignment="1">
      <alignment horizontal="center"/>
    </xf>
    <xf numFmtId="164" fontId="106" fillId="41" borderId="124" xfId="0" applyNumberFormat="1" applyFont="1" applyFill="1" applyBorder="1" applyAlignment="1">
      <alignment horizontal="right"/>
    </xf>
    <xf numFmtId="2" fontId="32" fillId="0" borderId="36" xfId="0" applyNumberFormat="1" applyFont="1" applyBorder="1"/>
    <xf numFmtId="0" fontId="64" fillId="32" borderId="139" xfId="0" applyFont="1" applyFill="1" applyBorder="1" applyAlignment="1">
      <alignment horizontal="center"/>
    </xf>
    <xf numFmtId="164" fontId="207" fillId="66" borderId="27" xfId="0" applyNumberFormat="1" applyFont="1" applyFill="1" applyBorder="1" applyAlignment="1">
      <alignment horizontal="right"/>
    </xf>
    <xf numFmtId="164" fontId="63" fillId="38" borderId="56" xfId="0" applyNumberFormat="1" applyFont="1" applyFill="1" applyBorder="1" applyAlignment="1">
      <alignment horizontal="center"/>
    </xf>
    <xf numFmtId="164" fontId="63" fillId="65" borderId="56" xfId="0" applyNumberFormat="1" applyFont="1" applyFill="1" applyBorder="1" applyAlignment="1">
      <alignment horizontal="center"/>
    </xf>
    <xf numFmtId="1" fontId="106" fillId="33" borderId="124" xfId="0" applyNumberFormat="1" applyFont="1" applyFill="1" applyBorder="1" applyAlignment="1">
      <alignment horizontal="center"/>
    </xf>
    <xf numFmtId="1" fontId="106" fillId="33" borderId="127" xfId="0" applyNumberFormat="1" applyFont="1" applyFill="1" applyBorder="1" applyAlignment="1">
      <alignment horizontal="center"/>
    </xf>
    <xf numFmtId="1" fontId="106" fillId="46" borderId="127" xfId="0" applyNumberFormat="1" applyFont="1" applyFill="1" applyBorder="1" applyAlignment="1">
      <alignment horizontal="center"/>
    </xf>
    <xf numFmtId="1" fontId="106" fillId="41" borderId="127" xfId="0" applyNumberFormat="1" applyFont="1" applyFill="1" applyBorder="1" applyAlignment="1">
      <alignment horizontal="center"/>
    </xf>
    <xf numFmtId="1" fontId="106" fillId="33" borderId="128" xfId="0" applyNumberFormat="1" applyFont="1" applyFill="1" applyBorder="1" applyAlignment="1">
      <alignment horizontal="center"/>
    </xf>
    <xf numFmtId="164" fontId="92" fillId="49" borderId="27" xfId="0" applyNumberFormat="1" applyFont="1" applyFill="1" applyBorder="1" applyAlignment="1">
      <alignment horizontal="right"/>
    </xf>
    <xf numFmtId="164" fontId="92" fillId="66" borderId="27" xfId="0" applyNumberFormat="1" applyFont="1" applyFill="1" applyBorder="1" applyAlignment="1">
      <alignment horizontal="right"/>
    </xf>
    <xf numFmtId="0" fontId="68" fillId="23" borderId="24" xfId="24" applyFont="1" applyFill="1" applyBorder="1"/>
    <xf numFmtId="2" fontId="63" fillId="38" borderId="33" xfId="0" applyNumberFormat="1" applyFont="1" applyFill="1" applyBorder="1" applyAlignment="1">
      <alignment horizontal="center"/>
    </xf>
    <xf numFmtId="164" fontId="207" fillId="49" borderId="61" xfId="0" applyNumberFormat="1" applyFont="1" applyFill="1" applyBorder="1" applyAlignment="1">
      <alignment horizontal="right"/>
    </xf>
    <xf numFmtId="164" fontId="0" fillId="0" borderId="61" xfId="0" applyNumberFormat="1" applyBorder="1"/>
    <xf numFmtId="164" fontId="106" fillId="33" borderId="129" xfId="0" applyNumberFormat="1" applyFont="1" applyFill="1" applyBorder="1" applyAlignment="1">
      <alignment horizontal="right"/>
    </xf>
    <xf numFmtId="2" fontId="52" fillId="22" borderId="0" xfId="0" applyNumberFormat="1" applyFont="1" applyFill="1" applyAlignment="1">
      <alignment horizontal="center"/>
    </xf>
    <xf numFmtId="1" fontId="55" fillId="53" borderId="24" xfId="23" applyNumberFormat="1" applyFont="1" applyFill="1" applyBorder="1" applyAlignment="1">
      <alignment horizontal="center"/>
    </xf>
    <xf numFmtId="0" fontId="45" fillId="22" borderId="77" xfId="23" applyFont="1" applyFill="1" applyBorder="1"/>
    <xf numFmtId="2" fontId="70" fillId="32" borderId="66" xfId="0" applyNumberFormat="1" applyFont="1" applyFill="1" applyBorder="1"/>
    <xf numFmtId="2" fontId="70" fillId="32" borderId="51" xfId="0" applyNumberFormat="1" applyFont="1" applyFill="1" applyBorder="1"/>
    <xf numFmtId="164" fontId="0" fillId="0" borderId="140" xfId="0" applyNumberFormat="1" applyBorder="1"/>
    <xf numFmtId="164" fontId="203" fillId="49" borderId="46" xfId="0" applyNumberFormat="1" applyFont="1" applyFill="1" applyBorder="1" applyAlignment="1">
      <alignment horizontal="right"/>
    </xf>
    <xf numFmtId="164" fontId="204" fillId="49" borderId="46" xfId="0" applyNumberFormat="1" applyFont="1" applyFill="1" applyBorder="1" applyAlignment="1">
      <alignment horizontal="right"/>
    </xf>
    <xf numFmtId="2" fontId="205" fillId="32" borderId="37" xfId="0" applyNumberFormat="1" applyFont="1" applyFill="1" applyBorder="1"/>
    <xf numFmtId="164" fontId="117" fillId="49" borderId="63" xfId="0" applyNumberFormat="1" applyFont="1" applyFill="1" applyBorder="1" applyAlignment="1">
      <alignment horizontal="right"/>
    </xf>
    <xf numFmtId="164" fontId="0" fillId="0" borderId="63" xfId="0" applyNumberFormat="1" applyBorder="1"/>
    <xf numFmtId="0" fontId="91" fillId="0" borderId="0" xfId="0" applyFont="1" applyAlignment="1">
      <alignment horizontal="left"/>
    </xf>
    <xf numFmtId="0" fontId="83" fillId="0" borderId="77" xfId="0" applyFont="1" applyBorder="1"/>
    <xf numFmtId="164" fontId="63" fillId="38" borderId="33" xfId="0" applyNumberFormat="1" applyFont="1" applyFill="1" applyBorder="1" applyAlignment="1">
      <alignment horizontal="center"/>
    </xf>
    <xf numFmtId="164" fontId="92" fillId="49" borderId="61" xfId="0" applyNumberFormat="1" applyFont="1" applyFill="1" applyBorder="1" applyAlignment="1">
      <alignment horizontal="right"/>
    </xf>
    <xf numFmtId="0" fontId="131" fillId="0" borderId="24" xfId="0" applyFont="1" applyBorder="1" applyAlignment="1">
      <alignment horizontal="left"/>
    </xf>
    <xf numFmtId="0" fontId="95" fillId="61" borderId="79" xfId="23" applyFont="1" applyFill="1" applyBorder="1" applyAlignment="1">
      <alignment horizontal="center"/>
    </xf>
    <xf numFmtId="0" fontId="167" fillId="38" borderId="61" xfId="23" applyFont="1" applyFill="1" applyBorder="1" applyAlignment="1">
      <alignment horizontal="center"/>
    </xf>
    <xf numFmtId="1" fontId="55" fillId="53" borderId="129" xfId="23" applyNumberFormat="1" applyFont="1" applyFill="1" applyBorder="1" applyAlignment="1">
      <alignment horizontal="center"/>
    </xf>
    <xf numFmtId="2" fontId="70" fillId="32" borderId="35" xfId="0" applyNumberFormat="1" applyFont="1" applyFill="1" applyBorder="1"/>
    <xf numFmtId="0" fontId="154" fillId="0" borderId="116" xfId="0" applyFont="1" applyBorder="1"/>
    <xf numFmtId="1" fontId="106" fillId="41" borderId="127" xfId="0" applyNumberFormat="1" applyFont="1" applyFill="1" applyBorder="1" applyAlignment="1">
      <alignment horizontal="right"/>
    </xf>
    <xf numFmtId="164" fontId="0" fillId="0" borderId="27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/>
    </xf>
    <xf numFmtId="164" fontId="0" fillId="0" borderId="60" xfId="0" applyNumberFormat="1" applyBorder="1" applyAlignment="1">
      <alignment horizontal="center"/>
    </xf>
    <xf numFmtId="164" fontId="207" fillId="49" borderId="60" xfId="0" applyNumberFormat="1" applyFont="1" applyFill="1" applyBorder="1" applyAlignment="1">
      <alignment horizontal="right"/>
    </xf>
    <xf numFmtId="164" fontId="206" fillId="49" borderId="63" xfId="0" applyNumberFormat="1" applyFont="1" applyFill="1" applyBorder="1" applyAlignment="1">
      <alignment horizontal="right"/>
    </xf>
    <xf numFmtId="164" fontId="0" fillId="0" borderId="63" xfId="0" applyNumberFormat="1" applyBorder="1" applyAlignment="1">
      <alignment horizontal="center" vertical="center"/>
    </xf>
    <xf numFmtId="0" fontId="213" fillId="32" borderId="52" xfId="0" applyFont="1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51" fillId="0" borderId="34" xfId="0" applyFont="1" applyBorder="1" applyAlignment="1">
      <alignment horizontal="center"/>
    </xf>
    <xf numFmtId="0" fontId="51" fillId="0" borderId="35" xfId="0" applyFont="1" applyBorder="1" applyAlignment="1">
      <alignment horizontal="center"/>
    </xf>
    <xf numFmtId="0" fontId="51" fillId="0" borderId="53" xfId="0" applyFont="1" applyBorder="1" applyAlignment="1">
      <alignment horizontal="center"/>
    </xf>
    <xf numFmtId="0" fontId="60" fillId="0" borderId="4" xfId="0" applyFont="1" applyBorder="1" applyAlignment="1">
      <alignment horizontal="center"/>
    </xf>
    <xf numFmtId="0" fontId="44" fillId="0" borderId="5" xfId="21" applyNumberFormat="1" applyFill="1" applyBorder="1" applyAlignment="1" applyProtection="1">
      <alignment horizontal="center"/>
    </xf>
    <xf numFmtId="0" fontId="44" fillId="0" borderId="3" xfId="21" applyNumberFormat="1" applyFill="1" applyBorder="1" applyAlignment="1" applyProtection="1">
      <alignment horizontal="center"/>
    </xf>
    <xf numFmtId="0" fontId="147" fillId="33" borderId="0" xfId="0" applyFont="1" applyFill="1" applyAlignment="1">
      <alignment horizontal="center"/>
    </xf>
    <xf numFmtId="0" fontId="144" fillId="0" borderId="0" xfId="0" applyFont="1" applyAlignment="1">
      <alignment horizontal="center"/>
    </xf>
    <xf numFmtId="0" fontId="0" fillId="0" borderId="113" xfId="0" applyBorder="1" applyAlignment="1">
      <alignment horizontal="center"/>
    </xf>
    <xf numFmtId="0" fontId="0" fillId="0" borderId="112" xfId="0" applyBorder="1" applyAlignment="1">
      <alignment horizontal="center"/>
    </xf>
    <xf numFmtId="0" fontId="0" fillId="0" borderId="85" xfId="0" applyBorder="1" applyAlignment="1">
      <alignment horizontal="center"/>
    </xf>
    <xf numFmtId="0" fontId="20" fillId="23" borderId="51" xfId="0" applyFont="1" applyFill="1" applyBorder="1" applyAlignment="1">
      <alignment horizontal="center"/>
    </xf>
    <xf numFmtId="0" fontId="20" fillId="23" borderId="55" xfId="0" applyFont="1" applyFill="1" applyBorder="1" applyAlignment="1">
      <alignment horizontal="center"/>
    </xf>
    <xf numFmtId="0" fontId="10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5" fillId="23" borderId="35" xfId="35" applyFont="1" applyFill="1" applyBorder="1" applyAlignment="1">
      <alignment horizontal="center"/>
    </xf>
    <xf numFmtId="0" fontId="35" fillId="23" borderId="47" xfId="35" applyFont="1" applyFill="1" applyBorder="1" applyAlignment="1">
      <alignment horizontal="center"/>
    </xf>
    <xf numFmtId="1" fontId="6" fillId="23" borderId="51" xfId="0" applyNumberFormat="1" applyFont="1" applyFill="1" applyBorder="1" applyAlignment="1">
      <alignment horizontal="center"/>
    </xf>
    <xf numFmtId="1" fontId="6" fillId="23" borderId="47" xfId="0" applyNumberFormat="1" applyFont="1" applyFill="1" applyBorder="1" applyAlignment="1">
      <alignment horizontal="center"/>
    </xf>
    <xf numFmtId="0" fontId="13" fillId="22" borderId="84" xfId="0" applyFont="1" applyFill="1" applyBorder="1" applyAlignment="1">
      <alignment horizontal="center"/>
    </xf>
    <xf numFmtId="0" fontId="13" fillId="22" borderId="112" xfId="0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44" fillId="0" borderId="84" xfId="21" applyNumberFormat="1" applyFill="1" applyBorder="1" applyAlignment="1" applyProtection="1">
      <alignment horizontal="center"/>
    </xf>
    <xf numFmtId="0" fontId="44" fillId="0" borderId="120" xfId="21" applyNumberFormat="1" applyFill="1" applyBorder="1" applyAlignment="1" applyProtection="1">
      <alignment horizontal="center"/>
    </xf>
    <xf numFmtId="0" fontId="44" fillId="0" borderId="85" xfId="21" applyNumberFormat="1" applyFill="1" applyBorder="1" applyAlignment="1" applyProtection="1">
      <alignment horizontal="center"/>
    </xf>
    <xf numFmtId="0" fontId="56" fillId="23" borderId="51" xfId="0" applyFont="1" applyFill="1" applyBorder="1" applyAlignment="1">
      <alignment horizontal="center"/>
    </xf>
    <xf numFmtId="0" fontId="56" fillId="23" borderId="76" xfId="0" applyFont="1" applyFill="1" applyBorder="1" applyAlignment="1">
      <alignment horizontal="center"/>
    </xf>
    <xf numFmtId="0" fontId="5" fillId="0" borderId="76" xfId="0" applyFont="1" applyBorder="1" applyAlignment="1">
      <alignment horizontal="center"/>
    </xf>
    <xf numFmtId="0" fontId="43" fillId="0" borderId="0" xfId="24" applyFont="1" applyAlignment="1">
      <alignment horizontal="center"/>
    </xf>
    <xf numFmtId="0" fontId="43" fillId="0" borderId="129" xfId="24" applyFont="1" applyBorder="1" applyAlignment="1">
      <alignment horizontal="center"/>
    </xf>
    <xf numFmtId="0" fontId="74" fillId="0" borderId="86" xfId="0" applyFont="1" applyBorder="1" applyAlignment="1">
      <alignment horizontal="center"/>
    </xf>
    <xf numFmtId="0" fontId="74" fillId="0" borderId="87" xfId="0" applyFont="1" applyBorder="1" applyAlignment="1">
      <alignment horizontal="center"/>
    </xf>
    <xf numFmtId="0" fontId="56" fillId="42" borderId="51" xfId="0" applyFont="1" applyFill="1" applyBorder="1" applyAlignment="1">
      <alignment horizontal="center"/>
    </xf>
    <xf numFmtId="0" fontId="56" fillId="42" borderId="76" xfId="0" applyFont="1" applyFill="1" applyBorder="1" applyAlignment="1">
      <alignment horizontal="center"/>
    </xf>
    <xf numFmtId="0" fontId="56" fillId="42" borderId="55" xfId="0" applyFont="1" applyFill="1" applyBorder="1" applyAlignment="1">
      <alignment horizontal="center"/>
    </xf>
    <xf numFmtId="2" fontId="107" fillId="43" borderId="34" xfId="1" applyNumberFormat="1" applyFont="1" applyFill="1" applyBorder="1" applyAlignment="1">
      <alignment horizontal="center"/>
    </xf>
    <xf numFmtId="2" fontId="107" fillId="43" borderId="35" xfId="1" applyNumberFormat="1" applyFont="1" applyFill="1" applyBorder="1" applyAlignment="1">
      <alignment horizontal="center"/>
    </xf>
    <xf numFmtId="2" fontId="107" fillId="43" borderId="36" xfId="1" applyNumberFormat="1" applyFont="1" applyFill="1" applyBorder="1" applyAlignment="1">
      <alignment horizontal="center"/>
    </xf>
    <xf numFmtId="0" fontId="104" fillId="44" borderId="34" xfId="0" applyFont="1" applyFill="1" applyBorder="1" applyAlignment="1">
      <alignment horizontal="center"/>
    </xf>
    <xf numFmtId="0" fontId="104" fillId="44" borderId="35" xfId="0" applyFont="1" applyFill="1" applyBorder="1" applyAlignment="1">
      <alignment horizontal="center"/>
    </xf>
    <xf numFmtId="0" fontId="104" fillId="44" borderId="36" xfId="0" applyFont="1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191" fillId="0" borderId="72" xfId="0" applyFont="1" applyBorder="1" applyAlignment="1">
      <alignment horizontal="center"/>
    </xf>
    <xf numFmtId="0" fontId="0" fillId="0" borderId="91" xfId="0" applyBorder="1" applyAlignment="1">
      <alignment horizontal="center"/>
    </xf>
    <xf numFmtId="0" fontId="0" fillId="0" borderId="73" xfId="0" applyBorder="1" applyAlignment="1">
      <alignment horizontal="center"/>
    </xf>
    <xf numFmtId="0" fontId="86" fillId="30" borderId="66" xfId="0" applyFont="1" applyFill="1" applyBorder="1" applyAlignment="1">
      <alignment horizontal="right"/>
    </xf>
    <xf numFmtId="0" fontId="86" fillId="30" borderId="67" xfId="0" applyFont="1" applyFill="1" applyBorder="1" applyAlignment="1">
      <alignment horizontal="right"/>
    </xf>
    <xf numFmtId="0" fontId="113" fillId="0" borderId="61" xfId="0" applyFont="1" applyBorder="1" applyAlignment="1">
      <alignment horizontal="center"/>
    </xf>
    <xf numFmtId="0" fontId="179" fillId="30" borderId="66" xfId="0" applyFont="1" applyFill="1" applyBorder="1" applyAlignment="1">
      <alignment horizontal="right"/>
    </xf>
    <xf numFmtId="0" fontId="214" fillId="38" borderId="27" xfId="23" applyFont="1" applyFill="1" applyBorder="1" applyAlignment="1">
      <alignment horizontal="center"/>
    </xf>
  </cellXfs>
  <cellStyles count="39">
    <cellStyle name="20 % - Accent1 2" xfId="3" xr:uid="{A70A46EA-202E-42E8-A179-594088DEE619}"/>
    <cellStyle name="20 % - Accent2 2" xfId="4" xr:uid="{D4362F36-8151-4F36-A692-3DB8493E5087}"/>
    <cellStyle name="20 % - Accent3 2" xfId="5" xr:uid="{B3F607F2-E0B6-4937-992A-2A47F74D20A3}"/>
    <cellStyle name="20 % - Accent4 2" xfId="6" xr:uid="{BCCD8E3E-30E6-4662-A2B2-EE3C4E08ABE4}"/>
    <cellStyle name="20 % - Accent5 2" xfId="7" xr:uid="{FE3C4872-C2F5-4C2C-816A-43BC6B393DB4}"/>
    <cellStyle name="20 % - Accent6 2" xfId="8" xr:uid="{7367BF08-A3E7-49C1-9984-4A3A844F7445}"/>
    <cellStyle name="40 % - Accent1 2" xfId="9" xr:uid="{5D9B4678-60F6-4FF0-A7EB-63D8B5B8F90F}"/>
    <cellStyle name="40 % - Accent2 2" xfId="10" xr:uid="{6F0D22FB-ACB7-4004-919C-B069F1E2BE34}"/>
    <cellStyle name="40 % - Accent3 2" xfId="11" xr:uid="{A5FC3DD4-0C01-4BC0-9BC0-42BE7ADE19F6}"/>
    <cellStyle name="40 % - Accent4 2" xfId="12" xr:uid="{D7B72EE5-7E73-4775-9257-392F5B6EE647}"/>
    <cellStyle name="40 % - Accent5 2" xfId="13" xr:uid="{B5409A59-E16C-4E22-BADB-7DE97EC328D3}"/>
    <cellStyle name="40 % - Accent6 2" xfId="14" xr:uid="{549462A7-D876-491A-8637-94E0F2A7FCF9}"/>
    <cellStyle name="60 % - Accent1 2" xfId="15" xr:uid="{7A350555-6E58-4A8A-A19D-0AF8FDA961CE}"/>
    <cellStyle name="60 % - Accent2 2" xfId="16" xr:uid="{463975BE-8ECE-4166-92EA-A803F05F5CC0}"/>
    <cellStyle name="60 % - Accent3 2" xfId="17" xr:uid="{E8F43C9A-394D-4261-9027-E127B20FCC9C}"/>
    <cellStyle name="60 % - Accent4 2" xfId="18" xr:uid="{13D6BD13-1616-430C-AF43-B1F3D2090393}"/>
    <cellStyle name="60 % - Accent5 2" xfId="19" xr:uid="{8D58154F-1D6D-4AB3-89F5-0D592686FAE9}"/>
    <cellStyle name="60 % - Accent6 2" xfId="20" xr:uid="{F4ED337C-B6F3-41E0-8D78-2971CDC19EB4}"/>
    <cellStyle name="Lien hypertexte" xfId="21" builtinId="8"/>
    <cellStyle name="Neutre 2" xfId="22" xr:uid="{7BEAC2F4-4462-4A3F-BD53-E917D00915F2}"/>
    <cellStyle name="NiveauLigne_3" xfId="1" builtinId="1" iLevel="2"/>
    <cellStyle name="NiveauLigne_5" xfId="2" builtinId="1" iLevel="4"/>
    <cellStyle name="Normal" xfId="0" builtinId="0"/>
    <cellStyle name="Normal 2" xfId="23" xr:uid="{C2247E51-5BA5-4BD9-B031-2EF39D4B2268}"/>
    <cellStyle name="Normal 3" xfId="24" xr:uid="{E4DD5C8A-3D60-4A19-93F2-AD08543C767F}"/>
    <cellStyle name="Normal 3 2" xfId="25" xr:uid="{71A656D6-A7D0-47E1-A31B-4C185E5784B3}"/>
    <cellStyle name="Normal 3 2 2" xfId="26" xr:uid="{8E1D604B-2ECC-4AC3-9345-B7969F1160ED}"/>
    <cellStyle name="Normal 3 3" xfId="27" xr:uid="{BFABBAEA-F0AD-4027-A490-F13D188CF4B4}"/>
    <cellStyle name="Normal 4" xfId="28" xr:uid="{67316A32-1345-41F3-89A8-ED90B7E92C44}"/>
    <cellStyle name="Normal 4 2" xfId="29" xr:uid="{F81EEF09-68A6-4D5E-9841-6D4C721767BC}"/>
    <cellStyle name="Normal 5" xfId="30" xr:uid="{FD468C90-FBE9-4476-B7E7-D98AC674D556}"/>
    <cellStyle name="Normal 5 2" xfId="31" xr:uid="{D0BD4719-F12A-447B-9776-F90F64423463}"/>
    <cellStyle name="Normal 6" xfId="32" xr:uid="{E79B38F6-4C8C-489F-9A6D-6F51B02D8867}"/>
    <cellStyle name="Normal 6 2" xfId="33" xr:uid="{23ED3133-889C-4FA5-B5B5-9C3F873ECFF2}"/>
    <cellStyle name="Normal 7" xfId="38" xr:uid="{396E4784-6A15-46CB-AE00-30F117561014}"/>
    <cellStyle name="Normal_Feuil1" xfId="34" xr:uid="{345758DA-9165-461A-B20F-D8544E510565}"/>
    <cellStyle name="Normal_T ES  liste classe" xfId="35" xr:uid="{C6F2EF3A-459C-445F-AAD7-CA88ABAFDB0C}"/>
    <cellStyle name="Note 2" xfId="36" xr:uid="{0D16B336-1119-44C4-9133-77472AABE7E3}"/>
    <cellStyle name="Note 2 2" xfId="37" xr:uid="{F3AEEBBD-5938-4938-9287-16A06DDAF82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EEBF7"/>
      <rgbColor rgb="000000FF"/>
      <rgbColor rgb="00FFFF00"/>
      <rgbColor rgb="00FF0066"/>
      <rgbColor rgb="00C5E0B4"/>
      <rgbColor rgb="00C00000"/>
      <rgbColor rgb="00FBE5D6"/>
      <rgbColor rgb="00000080"/>
      <rgbColor rgb="00806000"/>
      <rgbColor rgb="00FFF2CC"/>
      <rgbColor rgb="000070C0"/>
      <rgbColor rgb="00C0C0C0"/>
      <rgbColor rgb="009C6500"/>
      <rgbColor rgb="008FAADC"/>
      <rgbColor rgb="007030A0"/>
      <rgbColor rgb="00FFFFCC"/>
      <rgbColor rgb="00CCECFF"/>
      <rgbColor rgb="00660066"/>
      <rgbColor rgb="00C9C9C9"/>
      <rgbColor rgb="000563C1"/>
      <rgbColor rgb="00BDD7EE"/>
      <rgbColor rgb="00000080"/>
      <rgbColor rgb="00F2F2F2"/>
      <rgbColor rgb="00FFD966"/>
      <rgbColor rgb="00DAE3F3"/>
      <rgbColor rgb="00800080"/>
      <rgbColor rgb="00800000"/>
      <rgbColor rgb="00EDEDED"/>
      <rgbColor rgb="000000FF"/>
      <rgbColor rgb="0000B0F0"/>
      <rgbColor rgb="00E4F6FC"/>
      <rgbColor rgb="00E2F0D9"/>
      <rgbColor rgb="00FFFF99"/>
      <rgbColor rgb="009DC3E6"/>
      <rgbColor rgb="00F4B183"/>
      <rgbColor rgb="00BFBFBF"/>
      <rgbColor rgb="00F8CBAD"/>
      <rgbColor rgb="00D9D9D9"/>
      <rgbColor rgb="00A9D18E"/>
      <rgbColor rgb="0092D050"/>
      <rgbColor rgb="00FFC000"/>
      <rgbColor rgb="00FFE699"/>
      <rgbColor rgb="00FFEB9C"/>
      <rgbColor rgb="00B4C7E7"/>
      <rgbColor rgb="00B2B2B2"/>
      <rgbColor rgb="00002060"/>
      <rgbColor rgb="0000B050"/>
      <rgbColor rgb="00003300"/>
      <rgbColor rgb="00385724"/>
      <rgbColor rgb="00843C0B"/>
      <rgbColor rgb="00DBDBDB"/>
      <rgbColor rgb="002F5597"/>
      <rgbColor rgb="00333F50"/>
    </indexedColors>
    <mruColors>
      <color rgb="FFFF3399"/>
      <color rgb="FFFF99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et.google.com/fix-eauc-ua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eet.google.com/fix-eauc-ua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meet.google.com/fix-eauc-ua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meet.google.com/fix-eauc-ua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meet.google.com/fix-eauc-ua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FE5D1-75FE-4841-AB49-B99E549CFC88}">
  <dimension ref="B2:H36"/>
  <sheetViews>
    <sheetView workbookViewId="0">
      <selection activeCell="J34" sqref="J34"/>
    </sheetView>
  </sheetViews>
  <sheetFormatPr baseColWidth="10" defaultRowHeight="12.75" x14ac:dyDescent="0.2"/>
  <cols>
    <col min="2" max="2" width="2" bestFit="1" customWidth="1"/>
    <col min="3" max="3" width="6.7109375" bestFit="1" customWidth="1"/>
    <col min="4" max="4" width="8" bestFit="1" customWidth="1"/>
    <col min="5" max="5" width="2" bestFit="1" customWidth="1"/>
    <col min="6" max="6" width="3" bestFit="1" customWidth="1"/>
    <col min="7" max="7" width="6.7109375" bestFit="1" customWidth="1"/>
    <col min="8" max="8" width="8" bestFit="1" customWidth="1"/>
  </cols>
  <sheetData>
    <row r="2" spans="2:8" x14ac:dyDescent="0.2">
      <c r="B2" s="682"/>
      <c r="C2" s="682" t="s">
        <v>694</v>
      </c>
      <c r="D2" s="682" t="s">
        <v>693</v>
      </c>
      <c r="E2" s="341" t="s">
        <v>93</v>
      </c>
      <c r="F2" s="682"/>
      <c r="G2" s="682" t="s">
        <v>694</v>
      </c>
      <c r="H2" s="682" t="s">
        <v>693</v>
      </c>
    </row>
    <row r="3" spans="2:8" x14ac:dyDescent="0.2">
      <c r="B3" s="158">
        <v>1</v>
      </c>
      <c r="C3" s="158"/>
      <c r="D3" s="158"/>
      <c r="F3" s="158">
        <v>1</v>
      </c>
      <c r="G3" s="158">
        <v>140</v>
      </c>
      <c r="H3" s="158">
        <v>47</v>
      </c>
    </row>
    <row r="4" spans="2:8" x14ac:dyDescent="0.2">
      <c r="B4" s="158">
        <v>2</v>
      </c>
      <c r="C4" s="158"/>
      <c r="D4" s="158"/>
      <c r="F4" s="158">
        <v>2</v>
      </c>
      <c r="G4" s="158">
        <v>57</v>
      </c>
      <c r="H4" s="158">
        <v>30</v>
      </c>
    </row>
    <row r="5" spans="2:8" x14ac:dyDescent="0.2">
      <c r="B5" s="158"/>
      <c r="C5" s="158"/>
      <c r="D5" s="158"/>
      <c r="F5" s="158">
        <v>3</v>
      </c>
      <c r="G5" s="158">
        <v>12</v>
      </c>
      <c r="H5" s="158">
        <v>195</v>
      </c>
    </row>
    <row r="6" spans="2:8" x14ac:dyDescent="0.2">
      <c r="B6" s="158"/>
      <c r="C6" s="158"/>
      <c r="D6" s="158"/>
      <c r="F6" s="158">
        <v>4</v>
      </c>
      <c r="G6" s="158">
        <v>90</v>
      </c>
      <c r="H6" s="158">
        <v>34</v>
      </c>
    </row>
    <row r="7" spans="2:8" x14ac:dyDescent="0.2">
      <c r="B7" s="158"/>
      <c r="C7" s="158"/>
      <c r="D7" s="158"/>
      <c r="F7" s="158">
        <v>5</v>
      </c>
      <c r="G7" s="158">
        <v>15</v>
      </c>
      <c r="H7" s="158">
        <v>338</v>
      </c>
    </row>
    <row r="8" spans="2:8" x14ac:dyDescent="0.2">
      <c r="B8" s="158"/>
      <c r="C8" s="158"/>
      <c r="D8" s="158"/>
      <c r="F8" s="158">
        <v>6</v>
      </c>
      <c r="G8" s="158">
        <v>19</v>
      </c>
      <c r="H8" s="158">
        <v>57.99</v>
      </c>
    </row>
    <row r="9" spans="2:8" x14ac:dyDescent="0.2">
      <c r="B9" s="158"/>
      <c r="C9" s="158"/>
      <c r="D9" s="158"/>
      <c r="F9" s="158">
        <v>7</v>
      </c>
      <c r="G9" s="158">
        <v>27</v>
      </c>
      <c r="H9" s="158">
        <v>299</v>
      </c>
    </row>
    <row r="10" spans="2:8" x14ac:dyDescent="0.2">
      <c r="B10" s="158"/>
      <c r="C10" s="158"/>
      <c r="D10" s="158"/>
      <c r="F10" s="158">
        <v>8</v>
      </c>
      <c r="G10" s="158">
        <v>32</v>
      </c>
      <c r="H10" s="158">
        <v>66</v>
      </c>
    </row>
    <row r="11" spans="2:8" x14ac:dyDescent="0.2">
      <c r="B11" s="158"/>
      <c r="C11" s="158"/>
      <c r="D11" s="158"/>
      <c r="F11" s="158">
        <v>9</v>
      </c>
      <c r="G11" s="158">
        <v>6</v>
      </c>
      <c r="H11" s="158">
        <v>23</v>
      </c>
    </row>
    <row r="12" spans="2:8" x14ac:dyDescent="0.2">
      <c r="B12" s="158"/>
      <c r="C12" s="158"/>
      <c r="D12" s="158"/>
      <c r="F12" s="158">
        <v>10</v>
      </c>
      <c r="G12" s="158">
        <v>211</v>
      </c>
      <c r="H12" s="158">
        <v>18</v>
      </c>
    </row>
    <row r="13" spans="2:8" x14ac:dyDescent="0.2">
      <c r="B13" s="158"/>
      <c r="C13" s="158"/>
      <c r="D13" s="158"/>
      <c r="F13" s="158">
        <v>11</v>
      </c>
      <c r="G13" s="158">
        <v>25.9</v>
      </c>
      <c r="H13" s="158">
        <v>9.5</v>
      </c>
    </row>
    <row r="14" spans="2:8" x14ac:dyDescent="0.2">
      <c r="B14" s="158"/>
      <c r="C14" s="158"/>
      <c r="D14" s="158"/>
      <c r="F14" s="158">
        <v>12</v>
      </c>
      <c r="G14" s="158">
        <v>48.65</v>
      </c>
      <c r="H14" s="158">
        <v>67</v>
      </c>
    </row>
    <row r="15" spans="2:8" x14ac:dyDescent="0.2">
      <c r="B15" s="158"/>
      <c r="C15" s="158"/>
      <c r="D15" s="158"/>
      <c r="F15" s="158">
        <v>13</v>
      </c>
      <c r="G15" s="158">
        <v>69</v>
      </c>
      <c r="H15" s="158">
        <v>35</v>
      </c>
    </row>
    <row r="16" spans="2:8" x14ac:dyDescent="0.2">
      <c r="B16" s="158"/>
      <c r="C16" s="158"/>
      <c r="D16" s="158"/>
      <c r="F16" s="158">
        <v>14</v>
      </c>
      <c r="G16" s="158">
        <v>85</v>
      </c>
      <c r="H16" s="158">
        <v>28</v>
      </c>
    </row>
    <row r="17" spans="2:8" x14ac:dyDescent="0.2">
      <c r="B17" s="158"/>
      <c r="C17" s="158"/>
      <c r="D17" s="158"/>
      <c r="F17" s="158">
        <v>15</v>
      </c>
      <c r="G17" s="158">
        <v>53</v>
      </c>
      <c r="H17" s="158">
        <v>16</v>
      </c>
    </row>
    <row r="18" spans="2:8" x14ac:dyDescent="0.2">
      <c r="B18" s="158"/>
      <c r="C18" s="158"/>
      <c r="D18" s="158"/>
      <c r="F18" s="158">
        <v>16</v>
      </c>
      <c r="G18" s="158">
        <v>219</v>
      </c>
      <c r="H18" s="158">
        <v>339</v>
      </c>
    </row>
    <row r="19" spans="2:8" x14ac:dyDescent="0.2">
      <c r="B19" s="158"/>
      <c r="C19" s="158"/>
      <c r="D19" s="158"/>
      <c r="F19" s="158">
        <v>17</v>
      </c>
      <c r="G19" s="158">
        <v>26</v>
      </c>
      <c r="H19" s="158">
        <v>32</v>
      </c>
    </row>
    <row r="20" spans="2:8" x14ac:dyDescent="0.2">
      <c r="B20" s="158"/>
      <c r="C20" s="158"/>
      <c r="D20" s="158"/>
      <c r="F20" s="158">
        <v>18</v>
      </c>
      <c r="G20" s="158">
        <v>75</v>
      </c>
      <c r="H20" s="158">
        <v>56</v>
      </c>
    </row>
    <row r="21" spans="2:8" x14ac:dyDescent="0.2">
      <c r="B21" s="158"/>
      <c r="C21" s="158"/>
      <c r="D21" s="158"/>
      <c r="F21" s="158">
        <v>19</v>
      </c>
      <c r="G21" s="158">
        <v>77</v>
      </c>
      <c r="H21" s="158">
        <v>18</v>
      </c>
    </row>
    <row r="22" spans="2:8" x14ac:dyDescent="0.2">
      <c r="B22" s="158"/>
      <c r="C22" s="158"/>
      <c r="D22" s="158"/>
      <c r="F22" s="158">
        <v>20</v>
      </c>
      <c r="G22" s="158">
        <v>37</v>
      </c>
      <c r="H22" s="158">
        <v>96</v>
      </c>
    </row>
    <row r="23" spans="2:8" x14ac:dyDescent="0.2">
      <c r="B23" s="158"/>
      <c r="C23" s="158"/>
      <c r="D23" s="158"/>
      <c r="F23" s="158">
        <v>21</v>
      </c>
      <c r="G23" s="158">
        <v>999</v>
      </c>
      <c r="H23" s="158">
        <v>51</v>
      </c>
    </row>
    <row r="24" spans="2:8" x14ac:dyDescent="0.2">
      <c r="B24" s="158"/>
      <c r="C24" s="158"/>
      <c r="D24" s="158"/>
      <c r="F24" s="158">
        <v>22</v>
      </c>
      <c r="G24" s="158">
        <v>128</v>
      </c>
      <c r="H24" s="158">
        <v>45</v>
      </c>
    </row>
    <row r="25" spans="2:8" x14ac:dyDescent="0.2">
      <c r="B25" s="158"/>
      <c r="C25" s="158"/>
      <c r="D25" s="158"/>
      <c r="F25" s="158">
        <v>23</v>
      </c>
      <c r="G25" s="158">
        <v>189</v>
      </c>
      <c r="H25" s="158">
        <v>42.5</v>
      </c>
    </row>
    <row r="26" spans="2:8" x14ac:dyDescent="0.2">
      <c r="B26" s="158"/>
      <c r="C26" s="158"/>
      <c r="D26" s="158"/>
      <c r="F26" s="158">
        <v>24</v>
      </c>
      <c r="G26" s="158">
        <v>65</v>
      </c>
      <c r="H26" s="560">
        <v>79.989999999999995</v>
      </c>
    </row>
    <row r="27" spans="2:8" x14ac:dyDescent="0.2">
      <c r="B27" s="158"/>
      <c r="C27" s="158"/>
      <c r="D27" s="158"/>
      <c r="F27" s="158">
        <v>25</v>
      </c>
      <c r="G27" s="683">
        <v>759</v>
      </c>
      <c r="H27" s="718">
        <v>792</v>
      </c>
    </row>
    <row r="28" spans="2:8" x14ac:dyDescent="0.2">
      <c r="B28" s="158"/>
      <c r="C28" s="158"/>
      <c r="D28" s="158"/>
      <c r="F28" s="158">
        <v>26</v>
      </c>
      <c r="G28" s="158">
        <v>60</v>
      </c>
      <c r="H28" s="716">
        <v>572</v>
      </c>
    </row>
    <row r="29" spans="2:8" x14ac:dyDescent="0.2">
      <c r="B29" s="158"/>
      <c r="C29" s="158"/>
      <c r="D29" s="158"/>
      <c r="F29" s="158">
        <v>27</v>
      </c>
      <c r="G29" s="158">
        <v>16</v>
      </c>
      <c r="H29" s="158">
        <v>26</v>
      </c>
    </row>
    <row r="30" spans="2:8" x14ac:dyDescent="0.2">
      <c r="B30" s="158"/>
      <c r="C30" s="158"/>
      <c r="D30" s="158"/>
      <c r="F30" s="158">
        <v>28</v>
      </c>
      <c r="G30" s="158">
        <v>42</v>
      </c>
      <c r="H30" s="158">
        <v>75</v>
      </c>
    </row>
    <row r="31" spans="2:8" x14ac:dyDescent="0.2">
      <c r="B31" s="158"/>
      <c r="C31" s="158"/>
      <c r="D31" s="158"/>
      <c r="F31" s="158">
        <v>29</v>
      </c>
      <c r="G31" s="158">
        <v>106</v>
      </c>
      <c r="H31" s="717">
        <f>SUM(H3:H30)</f>
        <v>3487.98</v>
      </c>
    </row>
    <row r="32" spans="2:8" x14ac:dyDescent="0.2">
      <c r="B32" s="158"/>
      <c r="C32" s="158"/>
      <c r="D32" s="158"/>
      <c r="F32" s="158">
        <v>30</v>
      </c>
      <c r="G32" s="158">
        <v>68</v>
      </c>
      <c r="H32" s="158"/>
    </row>
    <row r="33" spans="6:7" x14ac:dyDescent="0.2">
      <c r="F33" s="158">
        <v>31</v>
      </c>
      <c r="G33" s="158">
        <v>159</v>
      </c>
    </row>
    <row r="34" spans="6:7" x14ac:dyDescent="0.2">
      <c r="F34" s="158">
        <v>32</v>
      </c>
      <c r="G34" s="559">
        <v>153</v>
      </c>
    </row>
    <row r="35" spans="6:7" ht="13.5" thickBot="1" x14ac:dyDescent="0.25">
      <c r="F35" s="158">
        <v>33</v>
      </c>
      <c r="G35" s="159">
        <v>1710</v>
      </c>
    </row>
    <row r="36" spans="6:7" ht="13.5" thickBot="1" x14ac:dyDescent="0.25">
      <c r="F36" s="158">
        <v>34</v>
      </c>
      <c r="G36" s="684">
        <f>SUM(G3:G35)</f>
        <v>5778.55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AAE0B-9F64-47A4-AC16-EEC893874339}">
  <dimension ref="A1:K33"/>
  <sheetViews>
    <sheetView zoomScale="75" zoomScaleNormal="75" workbookViewId="0">
      <selection activeCell="G33" sqref="G33"/>
    </sheetView>
  </sheetViews>
  <sheetFormatPr baseColWidth="10" defaultRowHeight="12.75" x14ac:dyDescent="0.2"/>
  <cols>
    <col min="1" max="1" width="3.85546875" bestFit="1" customWidth="1"/>
    <col min="2" max="2" width="4.42578125" bestFit="1" customWidth="1"/>
    <col min="3" max="3" width="24.42578125" bestFit="1" customWidth="1"/>
    <col min="4" max="4" width="9.28515625" bestFit="1" customWidth="1"/>
    <col min="5" max="5" width="9.28515625" style="341" bestFit="1" customWidth="1"/>
    <col min="6" max="6" width="19.140625" bestFit="1" customWidth="1"/>
    <col min="7" max="7" width="29.85546875" bestFit="1" customWidth="1"/>
    <col min="8" max="8" width="4.7109375" customWidth="1"/>
    <col min="9" max="9" width="5.140625" customWidth="1"/>
    <col min="10" max="10" width="5.5703125" customWidth="1"/>
    <col min="11" max="11" width="5.140625" customWidth="1"/>
  </cols>
  <sheetData>
    <row r="1" spans="1:11" ht="18.75" thickBot="1" x14ac:dyDescent="0.3">
      <c r="A1" s="527"/>
      <c r="B1" s="527"/>
      <c r="C1" s="527"/>
      <c r="D1" s="527"/>
      <c r="E1" s="528"/>
      <c r="F1" s="527"/>
      <c r="G1" s="527"/>
    </row>
    <row r="2" spans="1:11" ht="18.75" thickBot="1" x14ac:dyDescent="0.3">
      <c r="A2" s="527"/>
      <c r="B2" s="527"/>
      <c r="C2" s="527"/>
      <c r="D2" s="527"/>
      <c r="E2" s="527"/>
      <c r="F2" s="529" t="s">
        <v>663</v>
      </c>
      <c r="G2" s="551" t="s">
        <v>620</v>
      </c>
      <c r="H2" s="889" t="s">
        <v>662</v>
      </c>
      <c r="I2" s="890"/>
      <c r="J2" s="890"/>
      <c r="K2" s="891"/>
    </row>
    <row r="3" spans="1:11" ht="18.75" thickBot="1" x14ac:dyDescent="0.3">
      <c r="A3" s="527"/>
      <c r="B3" s="530"/>
      <c r="C3" s="531"/>
      <c r="D3" s="532" t="s">
        <v>94</v>
      </c>
      <c r="E3" s="533" t="s">
        <v>621</v>
      </c>
      <c r="F3" s="534" t="s">
        <v>664</v>
      </c>
      <c r="G3" s="547" t="s">
        <v>661</v>
      </c>
      <c r="H3" s="570" t="s">
        <v>132</v>
      </c>
      <c r="I3" s="571" t="s">
        <v>133</v>
      </c>
      <c r="J3" s="571" t="s">
        <v>131</v>
      </c>
      <c r="K3" s="572" t="s">
        <v>130</v>
      </c>
    </row>
    <row r="4" spans="1:11" ht="18" x14ac:dyDescent="0.25">
      <c r="A4" s="527"/>
      <c r="B4" s="535">
        <v>1</v>
      </c>
      <c r="C4" s="536" t="s">
        <v>168</v>
      </c>
      <c r="D4" s="537">
        <v>11.27</v>
      </c>
      <c r="E4" s="538">
        <v>12.29</v>
      </c>
      <c r="F4" s="539">
        <f>+(E4-D4)</f>
        <v>1.0199999999999996</v>
      </c>
      <c r="G4" s="548" t="s">
        <v>633</v>
      </c>
      <c r="H4" s="567"/>
      <c r="I4" s="559"/>
      <c r="J4" s="559"/>
      <c r="K4" s="561"/>
    </row>
    <row r="5" spans="1:11" ht="18" x14ac:dyDescent="0.25">
      <c r="A5" s="527"/>
      <c r="B5" s="540">
        <v>2</v>
      </c>
      <c r="C5" s="536" t="s">
        <v>170</v>
      </c>
      <c r="D5" s="541">
        <v>11.81</v>
      </c>
      <c r="E5" s="538">
        <v>11.84</v>
      </c>
      <c r="F5" s="542">
        <f t="shared" ref="F5:F32" si="0">+(E5-D5)</f>
        <v>2.9999999999999361E-2</v>
      </c>
      <c r="G5" s="549" t="s">
        <v>634</v>
      </c>
      <c r="H5" s="568"/>
      <c r="I5" s="158"/>
      <c r="J5" s="158"/>
      <c r="K5" s="562"/>
    </row>
    <row r="6" spans="1:11" ht="18" x14ac:dyDescent="0.25">
      <c r="A6" s="527"/>
      <c r="B6" s="540">
        <v>3</v>
      </c>
      <c r="C6" s="536" t="s">
        <v>59</v>
      </c>
      <c r="D6" s="541">
        <v>15.17</v>
      </c>
      <c r="E6" s="538">
        <v>14.44</v>
      </c>
      <c r="F6" s="543">
        <f t="shared" si="0"/>
        <v>-0.73000000000000043</v>
      </c>
      <c r="G6" s="549" t="s">
        <v>635</v>
      </c>
      <c r="H6" s="568"/>
      <c r="I6" s="158"/>
      <c r="J6" s="158"/>
      <c r="K6" s="562"/>
    </row>
    <row r="7" spans="1:11" ht="18" x14ac:dyDescent="0.25">
      <c r="A7" s="527"/>
      <c r="B7" s="540">
        <v>4</v>
      </c>
      <c r="C7" s="536" t="s">
        <v>60</v>
      </c>
      <c r="D7" s="541">
        <v>14.25</v>
      </c>
      <c r="E7" s="538">
        <v>14.41</v>
      </c>
      <c r="F7" s="542">
        <f t="shared" si="0"/>
        <v>0.16000000000000014</v>
      </c>
      <c r="G7" s="549" t="s">
        <v>636</v>
      </c>
      <c r="H7" s="568"/>
      <c r="I7" s="158"/>
      <c r="J7" s="158"/>
      <c r="K7" s="562"/>
    </row>
    <row r="8" spans="1:11" ht="18" x14ac:dyDescent="0.25">
      <c r="A8" s="527"/>
      <c r="B8" s="540">
        <v>5</v>
      </c>
      <c r="C8" s="536" t="s">
        <v>174</v>
      </c>
      <c r="D8" s="541">
        <v>13.39</v>
      </c>
      <c r="E8" s="538">
        <v>14.13</v>
      </c>
      <c r="F8" s="542">
        <f t="shared" si="0"/>
        <v>0.74000000000000021</v>
      </c>
      <c r="G8" s="548" t="s">
        <v>637</v>
      </c>
      <c r="H8" s="568"/>
      <c r="I8" s="158"/>
      <c r="J8" s="158"/>
      <c r="K8" s="562"/>
    </row>
    <row r="9" spans="1:11" ht="18" x14ac:dyDescent="0.25">
      <c r="A9" s="527"/>
      <c r="B9" s="540">
        <v>6</v>
      </c>
      <c r="C9" s="536" t="s">
        <v>61</v>
      </c>
      <c r="D9" s="541">
        <v>14.18</v>
      </c>
      <c r="E9" s="538">
        <v>14.78</v>
      </c>
      <c r="F9" s="542">
        <f t="shared" si="0"/>
        <v>0.59999999999999964</v>
      </c>
      <c r="G9" s="548" t="s">
        <v>638</v>
      </c>
      <c r="H9" s="568"/>
      <c r="I9" s="158"/>
      <c r="J9" s="158"/>
      <c r="K9" s="562"/>
    </row>
    <row r="10" spans="1:11" ht="18" x14ac:dyDescent="0.25">
      <c r="A10" s="527"/>
      <c r="B10" s="540">
        <v>7</v>
      </c>
      <c r="C10" s="536" t="s">
        <v>177</v>
      </c>
      <c r="D10" s="541">
        <v>16.100000000000001</v>
      </c>
      <c r="E10" s="538">
        <v>16.329999999999998</v>
      </c>
      <c r="F10" s="542">
        <f t="shared" si="0"/>
        <v>0.22999999999999687</v>
      </c>
      <c r="G10" s="550" t="s">
        <v>639</v>
      </c>
      <c r="H10" s="568"/>
      <c r="I10" s="158"/>
      <c r="J10" s="158"/>
      <c r="K10" s="562"/>
    </row>
    <row r="11" spans="1:11" ht="18" x14ac:dyDescent="0.25">
      <c r="A11" s="527"/>
      <c r="B11" s="540">
        <v>8</v>
      </c>
      <c r="C11" s="536" t="s">
        <v>179</v>
      </c>
      <c r="D11" s="541">
        <v>13.76</v>
      </c>
      <c r="E11" s="538">
        <v>14.98</v>
      </c>
      <c r="F11" s="542">
        <f t="shared" si="0"/>
        <v>1.2200000000000006</v>
      </c>
      <c r="G11" s="548" t="s">
        <v>640</v>
      </c>
      <c r="H11" s="568"/>
      <c r="I11" s="158"/>
      <c r="J11" s="158"/>
      <c r="K11" s="562"/>
    </row>
    <row r="12" spans="1:11" ht="18" x14ac:dyDescent="0.25">
      <c r="A12" s="527"/>
      <c r="B12" s="540">
        <v>9</v>
      </c>
      <c r="C12" s="536" t="s">
        <v>62</v>
      </c>
      <c r="D12" s="541">
        <v>9.4700000000000006</v>
      </c>
      <c r="E12" s="538">
        <v>9.7200000000000006</v>
      </c>
      <c r="F12" s="542">
        <f t="shared" si="0"/>
        <v>0.25</v>
      </c>
      <c r="G12" s="548" t="s">
        <v>641</v>
      </c>
      <c r="H12" s="568"/>
      <c r="I12" s="158"/>
      <c r="J12" s="158"/>
      <c r="K12" s="562"/>
    </row>
    <row r="13" spans="1:11" ht="18" x14ac:dyDescent="0.25">
      <c r="A13" s="527"/>
      <c r="B13" s="540">
        <v>10</v>
      </c>
      <c r="C13" s="536" t="s">
        <v>63</v>
      </c>
      <c r="D13" s="541">
        <v>14.28</v>
      </c>
      <c r="E13" s="538">
        <v>13.1</v>
      </c>
      <c r="F13" s="543">
        <f t="shared" si="0"/>
        <v>-1.1799999999999997</v>
      </c>
      <c r="G13" s="549" t="s">
        <v>642</v>
      </c>
      <c r="H13" s="568"/>
      <c r="I13" s="158"/>
      <c r="J13" s="158"/>
      <c r="K13" s="562"/>
    </row>
    <row r="14" spans="1:11" ht="18" x14ac:dyDescent="0.25">
      <c r="A14" s="527"/>
      <c r="B14" s="540">
        <v>11</v>
      </c>
      <c r="C14" s="536" t="s">
        <v>64</v>
      </c>
      <c r="D14" s="541">
        <v>16.05</v>
      </c>
      <c r="E14" s="538">
        <v>16.28</v>
      </c>
      <c r="F14" s="542">
        <f t="shared" si="0"/>
        <v>0.23000000000000043</v>
      </c>
      <c r="G14" s="550" t="s">
        <v>643</v>
      </c>
      <c r="H14" s="568"/>
      <c r="I14" s="158"/>
      <c r="J14" s="158"/>
      <c r="K14" s="562"/>
    </row>
    <row r="15" spans="1:11" ht="18" x14ac:dyDescent="0.25">
      <c r="A15" s="527"/>
      <c r="B15" s="540">
        <v>12</v>
      </c>
      <c r="C15" s="536" t="s">
        <v>65</v>
      </c>
      <c r="D15" s="541">
        <v>13.88</v>
      </c>
      <c r="E15" s="538">
        <v>13.38</v>
      </c>
      <c r="F15" s="543">
        <f t="shared" si="0"/>
        <v>-0.5</v>
      </c>
      <c r="G15" s="549" t="s">
        <v>655</v>
      </c>
      <c r="H15" s="568"/>
      <c r="I15" s="158"/>
      <c r="J15" s="158"/>
      <c r="K15" s="562"/>
    </row>
    <row r="16" spans="1:11" ht="18" x14ac:dyDescent="0.25">
      <c r="A16" s="527"/>
      <c r="B16" s="540">
        <v>13</v>
      </c>
      <c r="C16" s="536" t="s">
        <v>66</v>
      </c>
      <c r="D16" s="541">
        <v>13.91</v>
      </c>
      <c r="E16" s="538">
        <v>15.16</v>
      </c>
      <c r="F16" s="542">
        <f t="shared" si="0"/>
        <v>1.25</v>
      </c>
      <c r="G16" s="548" t="s">
        <v>657</v>
      </c>
      <c r="H16" s="568"/>
      <c r="I16" s="158"/>
      <c r="J16" s="158"/>
      <c r="K16" s="562"/>
    </row>
    <row r="17" spans="1:11" ht="18" x14ac:dyDescent="0.25">
      <c r="A17" s="527"/>
      <c r="B17" s="540">
        <v>14</v>
      </c>
      <c r="C17" s="536" t="s">
        <v>67</v>
      </c>
      <c r="D17" s="541">
        <v>12.89</v>
      </c>
      <c r="E17" s="538">
        <v>13.53</v>
      </c>
      <c r="F17" s="542">
        <f t="shared" si="0"/>
        <v>0.63999999999999879</v>
      </c>
      <c r="G17" s="548" t="s">
        <v>656</v>
      </c>
      <c r="H17" s="568"/>
      <c r="I17" s="158"/>
      <c r="J17" s="158"/>
      <c r="K17" s="562"/>
    </row>
    <row r="18" spans="1:11" ht="18" x14ac:dyDescent="0.25">
      <c r="A18" s="527"/>
      <c r="B18" s="540">
        <v>15</v>
      </c>
      <c r="C18" s="536" t="s">
        <v>187</v>
      </c>
      <c r="D18" s="541">
        <v>13.53</v>
      </c>
      <c r="E18" s="538">
        <v>11.26</v>
      </c>
      <c r="F18" s="543">
        <f t="shared" si="0"/>
        <v>-2.2699999999999996</v>
      </c>
      <c r="G18" s="549" t="s">
        <v>654</v>
      </c>
      <c r="H18" s="568"/>
      <c r="I18" s="158"/>
      <c r="J18" s="158"/>
      <c r="K18" s="562"/>
    </row>
    <row r="19" spans="1:11" ht="18" x14ac:dyDescent="0.25">
      <c r="A19" s="527"/>
      <c r="B19" s="540">
        <v>16</v>
      </c>
      <c r="C19" s="536" t="s">
        <v>189</v>
      </c>
      <c r="D19" s="541">
        <v>13.45</v>
      </c>
      <c r="E19" s="538">
        <v>14.65</v>
      </c>
      <c r="F19" s="542">
        <f t="shared" si="0"/>
        <v>1.2000000000000011</v>
      </c>
      <c r="G19" s="548" t="s">
        <v>658</v>
      </c>
      <c r="H19" s="568"/>
      <c r="I19" s="158"/>
      <c r="J19" s="158"/>
      <c r="K19" s="562"/>
    </row>
    <row r="20" spans="1:11" ht="18" x14ac:dyDescent="0.25">
      <c r="A20" s="527"/>
      <c r="B20" s="540">
        <v>17</v>
      </c>
      <c r="C20" s="536" t="s">
        <v>191</v>
      </c>
      <c r="D20" s="541">
        <v>11.73</v>
      </c>
      <c r="E20" s="538">
        <v>9.1199999999999992</v>
      </c>
      <c r="F20" s="543">
        <f t="shared" si="0"/>
        <v>-2.6100000000000012</v>
      </c>
      <c r="G20" s="549" t="s">
        <v>653</v>
      </c>
      <c r="H20" s="568"/>
      <c r="I20" s="158"/>
      <c r="J20" s="158"/>
      <c r="K20" s="562"/>
    </row>
    <row r="21" spans="1:11" ht="18" x14ac:dyDescent="0.25">
      <c r="A21" s="527"/>
      <c r="B21" s="540">
        <v>18</v>
      </c>
      <c r="C21" s="536" t="s">
        <v>193</v>
      </c>
      <c r="D21" s="541">
        <v>14.42</v>
      </c>
      <c r="E21" s="538">
        <v>14.79</v>
      </c>
      <c r="F21" s="542">
        <f t="shared" si="0"/>
        <v>0.36999999999999922</v>
      </c>
      <c r="G21" s="550" t="s">
        <v>659</v>
      </c>
      <c r="H21" s="568"/>
      <c r="I21" s="158"/>
      <c r="J21" s="158"/>
      <c r="K21" s="562"/>
    </row>
    <row r="22" spans="1:11" ht="18" x14ac:dyDescent="0.25">
      <c r="A22" s="527"/>
      <c r="B22" s="540">
        <v>19</v>
      </c>
      <c r="C22" s="536" t="s">
        <v>195</v>
      </c>
      <c r="D22" s="541">
        <v>12.65</v>
      </c>
      <c r="E22" s="538">
        <v>13.72</v>
      </c>
      <c r="F22" s="542">
        <f t="shared" si="0"/>
        <v>1.0700000000000003</v>
      </c>
      <c r="G22" s="548" t="s">
        <v>652</v>
      </c>
      <c r="H22" s="568"/>
      <c r="I22" s="158"/>
      <c r="J22" s="158"/>
      <c r="K22" s="562"/>
    </row>
    <row r="23" spans="1:11" ht="18" x14ac:dyDescent="0.25">
      <c r="A23" s="527"/>
      <c r="B23" s="540">
        <v>20</v>
      </c>
      <c r="C23" s="536" t="s">
        <v>197</v>
      </c>
      <c r="D23" s="541">
        <v>12.27</v>
      </c>
      <c r="E23" s="538">
        <v>12.69</v>
      </c>
      <c r="F23" s="542">
        <f t="shared" si="0"/>
        <v>0.41999999999999993</v>
      </c>
      <c r="G23" s="548" t="s">
        <v>650</v>
      </c>
      <c r="H23" s="568"/>
      <c r="I23" s="158"/>
      <c r="J23" s="158"/>
      <c r="K23" s="562"/>
    </row>
    <row r="24" spans="1:11" ht="18" x14ac:dyDescent="0.25">
      <c r="A24" s="527"/>
      <c r="B24" s="540">
        <v>21</v>
      </c>
      <c r="C24" s="536" t="s">
        <v>199</v>
      </c>
      <c r="D24" s="541">
        <v>12.65</v>
      </c>
      <c r="E24" s="538">
        <v>12.9</v>
      </c>
      <c r="F24" s="542">
        <f t="shared" si="0"/>
        <v>0.25</v>
      </c>
      <c r="G24" s="548" t="s">
        <v>651</v>
      </c>
      <c r="H24" s="568"/>
      <c r="I24" s="158"/>
      <c r="J24" s="158"/>
      <c r="K24" s="562"/>
    </row>
    <row r="25" spans="1:11" ht="18" x14ac:dyDescent="0.25">
      <c r="A25" s="527"/>
      <c r="B25" s="540">
        <v>22</v>
      </c>
      <c r="C25" s="536" t="s">
        <v>72</v>
      </c>
      <c r="D25" s="541">
        <v>15.92</v>
      </c>
      <c r="E25" s="538">
        <v>14.56</v>
      </c>
      <c r="F25" s="543">
        <f t="shared" si="0"/>
        <v>-1.3599999999999994</v>
      </c>
      <c r="G25" s="549" t="s">
        <v>660</v>
      </c>
      <c r="H25" s="568"/>
      <c r="I25" s="158"/>
      <c r="J25" s="158"/>
      <c r="K25" s="562"/>
    </row>
    <row r="26" spans="1:11" ht="18" x14ac:dyDescent="0.25">
      <c r="A26" s="527"/>
      <c r="B26" s="540">
        <v>23</v>
      </c>
      <c r="C26" s="536" t="s">
        <v>202</v>
      </c>
      <c r="D26" s="541">
        <v>10.64</v>
      </c>
      <c r="E26" s="538">
        <v>10.95</v>
      </c>
      <c r="F26" s="542">
        <f t="shared" si="0"/>
        <v>0.30999999999999872</v>
      </c>
      <c r="G26" s="548" t="s">
        <v>649</v>
      </c>
      <c r="H26" s="568"/>
      <c r="I26" s="158"/>
      <c r="J26" s="158"/>
      <c r="K26" s="562"/>
    </row>
    <row r="27" spans="1:11" ht="18" x14ac:dyDescent="0.25">
      <c r="A27" s="527"/>
      <c r="B27" s="540">
        <v>24</v>
      </c>
      <c r="C27" s="536" t="s">
        <v>68</v>
      </c>
      <c r="D27" s="541">
        <v>11.82</v>
      </c>
      <c r="E27" s="538">
        <v>12.65</v>
      </c>
      <c r="F27" s="542">
        <f t="shared" si="0"/>
        <v>0.83000000000000007</v>
      </c>
      <c r="G27" s="548" t="s">
        <v>648</v>
      </c>
      <c r="H27" s="568"/>
      <c r="I27" s="158"/>
      <c r="J27" s="158"/>
      <c r="K27" s="562"/>
    </row>
    <row r="28" spans="1:11" ht="18" x14ac:dyDescent="0.25">
      <c r="A28" s="527"/>
      <c r="B28" s="540">
        <v>25</v>
      </c>
      <c r="C28" s="536" t="s">
        <v>205</v>
      </c>
      <c r="D28" s="541">
        <v>10.25</v>
      </c>
      <c r="E28" s="538">
        <v>9.9499999999999993</v>
      </c>
      <c r="F28" s="543">
        <f t="shared" si="0"/>
        <v>-0.30000000000000071</v>
      </c>
      <c r="G28" s="548" t="s">
        <v>647</v>
      </c>
      <c r="H28" s="568"/>
      <c r="I28" s="158"/>
      <c r="J28" s="158"/>
      <c r="K28" s="562"/>
    </row>
    <row r="29" spans="1:11" ht="18" x14ac:dyDescent="0.25">
      <c r="A29" s="527"/>
      <c r="B29" s="540">
        <v>26</v>
      </c>
      <c r="C29" s="536" t="s">
        <v>69</v>
      </c>
      <c r="D29" s="541">
        <v>11.6</v>
      </c>
      <c r="E29" s="538">
        <v>12.87</v>
      </c>
      <c r="F29" s="542">
        <f t="shared" si="0"/>
        <v>1.2699999999999996</v>
      </c>
      <c r="G29" s="548" t="s">
        <v>646</v>
      </c>
      <c r="H29" s="568"/>
      <c r="I29" s="158"/>
      <c r="J29" s="158"/>
      <c r="K29" s="562"/>
    </row>
    <row r="30" spans="1:11" ht="18" x14ac:dyDescent="0.25">
      <c r="A30" s="527"/>
      <c r="B30" s="540">
        <v>27</v>
      </c>
      <c r="C30" s="536" t="s">
        <v>70</v>
      </c>
      <c r="D30" s="541">
        <v>11.23</v>
      </c>
      <c r="E30" s="538">
        <v>10.85</v>
      </c>
      <c r="F30" s="543">
        <f t="shared" si="0"/>
        <v>-0.38000000000000078</v>
      </c>
      <c r="G30" s="550" t="s">
        <v>645</v>
      </c>
      <c r="H30" s="568"/>
      <c r="I30" s="158"/>
      <c r="J30" s="158"/>
      <c r="K30" s="562"/>
    </row>
    <row r="31" spans="1:11" ht="18.75" thickBot="1" x14ac:dyDescent="0.3">
      <c r="A31" s="527"/>
      <c r="B31" s="540">
        <v>28</v>
      </c>
      <c r="C31" s="544" t="s">
        <v>209</v>
      </c>
      <c r="D31" s="545">
        <v>14.04</v>
      </c>
      <c r="E31" s="546">
        <v>12.21</v>
      </c>
      <c r="F31" s="543">
        <f t="shared" si="0"/>
        <v>-1.8299999999999983</v>
      </c>
      <c r="G31" s="558" t="s">
        <v>644</v>
      </c>
      <c r="H31" s="569"/>
      <c r="I31" s="560"/>
      <c r="J31" s="560"/>
      <c r="K31" s="563"/>
    </row>
    <row r="32" spans="1:11" ht="18.75" thickBot="1" x14ac:dyDescent="0.3">
      <c r="A32" s="527"/>
      <c r="B32" s="552"/>
      <c r="C32" s="553"/>
      <c r="D32" s="554">
        <v>13.09</v>
      </c>
      <c r="E32" s="555">
        <v>13.13</v>
      </c>
      <c r="F32" s="557">
        <f t="shared" si="0"/>
        <v>4.0000000000000924E-2</v>
      </c>
      <c r="G32" s="556"/>
      <c r="H32" s="564"/>
      <c r="I32" s="565"/>
      <c r="J32" s="565"/>
      <c r="K32" s="566"/>
    </row>
    <row r="33" spans="5:6" x14ac:dyDescent="0.2">
      <c r="E33"/>
      <c r="F33" s="341"/>
    </row>
  </sheetData>
  <mergeCells count="1">
    <mergeCell ref="H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87BBF-22B8-41A1-BE74-22DA5FE5AFE0}">
  <dimension ref="A1:X37"/>
  <sheetViews>
    <sheetView workbookViewId="0">
      <selection activeCell="AA10" sqref="AA10"/>
    </sheetView>
  </sheetViews>
  <sheetFormatPr baseColWidth="10" defaultRowHeight="14.25" x14ac:dyDescent="0.2"/>
  <cols>
    <col min="1" max="1" width="3" bestFit="1" customWidth="1"/>
    <col min="2" max="2" width="21.7109375" bestFit="1" customWidth="1"/>
    <col min="3" max="3" width="5.5703125" bestFit="1" customWidth="1"/>
    <col min="4" max="4" width="3.28515625" bestFit="1" customWidth="1"/>
    <col min="5" max="5" width="4.28515625" bestFit="1" customWidth="1"/>
    <col min="6" max="6" width="3.140625" bestFit="1" customWidth="1"/>
    <col min="7" max="7" width="4" bestFit="1" customWidth="1"/>
    <col min="8" max="9" width="4.28515625" customWidth="1"/>
    <col min="10" max="10" width="4.42578125" bestFit="1" customWidth="1"/>
    <col min="11" max="11" width="6.7109375" customWidth="1"/>
    <col min="12" max="12" width="6" customWidth="1"/>
    <col min="13" max="13" width="6.28515625" customWidth="1"/>
    <col min="14" max="14" width="5.140625" customWidth="1"/>
    <col min="15" max="15" width="5.28515625" customWidth="1"/>
    <col min="16" max="16" width="7" customWidth="1"/>
    <col min="17" max="17" width="7.42578125" customWidth="1"/>
    <col min="18" max="18" width="6.28515625" customWidth="1"/>
    <col min="19" max="19" width="6.5703125" customWidth="1"/>
    <col min="20" max="20" width="5" customWidth="1"/>
    <col min="21" max="21" width="6.140625" customWidth="1"/>
    <col min="22" max="22" width="6.5703125" style="66" customWidth="1"/>
    <col min="23" max="23" width="6" style="66" customWidth="1"/>
    <col min="24" max="24" width="8.5703125" customWidth="1"/>
  </cols>
  <sheetData>
    <row r="1" spans="1:24" ht="27.75" customHeight="1" thickBot="1" x14ac:dyDescent="0.25"/>
    <row r="2" spans="1:24" ht="15" thickBot="1" x14ac:dyDescent="0.25">
      <c r="A2" s="65"/>
      <c r="B2" s="137" t="s">
        <v>122</v>
      </c>
      <c r="C2" s="133"/>
      <c r="D2" s="133"/>
      <c r="E2" s="133"/>
      <c r="F2" s="133"/>
      <c r="G2" s="133"/>
      <c r="H2" s="133"/>
      <c r="I2" s="133"/>
      <c r="J2" s="133"/>
      <c r="K2" s="133">
        <v>8</v>
      </c>
      <c r="L2" s="133">
        <v>8</v>
      </c>
      <c r="M2" s="133"/>
      <c r="N2" s="133">
        <v>8</v>
      </c>
      <c r="O2" s="133">
        <v>8</v>
      </c>
      <c r="P2" s="133">
        <v>8</v>
      </c>
      <c r="Q2" s="133">
        <v>1</v>
      </c>
      <c r="R2" s="133"/>
      <c r="S2" s="133"/>
      <c r="T2" s="133"/>
      <c r="U2" s="133"/>
      <c r="V2" s="134"/>
      <c r="W2" s="135"/>
      <c r="X2" s="136"/>
    </row>
    <row r="3" spans="1:24" ht="23.25" customHeight="1" thickBot="1" x14ac:dyDescent="0.25">
      <c r="A3" s="65"/>
      <c r="B3" s="130" t="s">
        <v>123</v>
      </c>
      <c r="C3" s="342" t="s">
        <v>96</v>
      </c>
      <c r="D3" s="342" t="s">
        <v>97</v>
      </c>
      <c r="E3" s="342" t="s">
        <v>117</v>
      </c>
      <c r="F3" s="342" t="s">
        <v>118</v>
      </c>
      <c r="G3" s="342" t="s">
        <v>119</v>
      </c>
      <c r="H3" s="342" t="s">
        <v>120</v>
      </c>
      <c r="I3" s="342" t="s">
        <v>121</v>
      </c>
      <c r="J3" s="342" t="s">
        <v>101</v>
      </c>
      <c r="K3" s="342" t="s">
        <v>114</v>
      </c>
      <c r="L3" s="342" t="s">
        <v>115</v>
      </c>
      <c r="M3" s="342" t="s">
        <v>116</v>
      </c>
      <c r="N3" s="342" t="s">
        <v>104</v>
      </c>
      <c r="O3" s="342" t="s">
        <v>105</v>
      </c>
      <c r="P3" s="342" t="s">
        <v>106</v>
      </c>
      <c r="Q3" s="342" t="s">
        <v>124</v>
      </c>
      <c r="R3" s="342" t="s">
        <v>126</v>
      </c>
      <c r="S3" s="342" t="s">
        <v>127</v>
      </c>
      <c r="T3" s="342" t="s">
        <v>125</v>
      </c>
      <c r="U3" s="342" t="s">
        <v>110</v>
      </c>
      <c r="V3" s="342" t="s">
        <v>113</v>
      </c>
      <c r="W3" s="343" t="s">
        <v>112</v>
      </c>
      <c r="X3" s="344" t="s">
        <v>128</v>
      </c>
    </row>
    <row r="4" spans="1:24" x14ac:dyDescent="0.2">
      <c r="A4" s="127">
        <v>1</v>
      </c>
      <c r="B4" s="128" t="s">
        <v>622</v>
      </c>
      <c r="C4" s="138">
        <v>13.25</v>
      </c>
      <c r="D4" s="139"/>
      <c r="E4" s="139"/>
      <c r="F4" s="139"/>
      <c r="G4" s="139"/>
      <c r="H4" s="139"/>
      <c r="I4" s="139"/>
      <c r="J4" s="139"/>
      <c r="K4" s="140">
        <v>11.33</v>
      </c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68">
        <v>8</v>
      </c>
      <c r="W4" s="129">
        <v>17</v>
      </c>
      <c r="X4" s="131"/>
    </row>
    <row r="5" spans="1:24" x14ac:dyDescent="0.2">
      <c r="A5" s="69">
        <v>2</v>
      </c>
      <c r="B5" s="70" t="s">
        <v>623</v>
      </c>
      <c r="C5" s="141">
        <v>13.75</v>
      </c>
      <c r="D5" s="142"/>
      <c r="E5" s="142"/>
      <c r="F5" s="142"/>
      <c r="G5" s="142"/>
      <c r="H5" s="142"/>
      <c r="I5" s="142"/>
      <c r="J5" s="142"/>
      <c r="K5" s="143">
        <v>14</v>
      </c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67">
        <v>12</v>
      </c>
      <c r="W5" s="126">
        <v>17</v>
      </c>
      <c r="X5" s="132"/>
    </row>
    <row r="6" spans="1:24" x14ac:dyDescent="0.2">
      <c r="A6" s="69">
        <v>3</v>
      </c>
      <c r="B6" s="70" t="s">
        <v>24</v>
      </c>
      <c r="C6" s="144">
        <v>10.5</v>
      </c>
      <c r="D6" s="142"/>
      <c r="E6" s="142"/>
      <c r="F6" s="142"/>
      <c r="G6" s="142"/>
      <c r="H6" s="142"/>
      <c r="I6" s="142"/>
      <c r="J6" s="142"/>
      <c r="K6" s="142">
        <v>10</v>
      </c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67">
        <v>9</v>
      </c>
      <c r="W6" s="126">
        <v>11</v>
      </c>
      <c r="X6" s="132"/>
    </row>
    <row r="7" spans="1:24" x14ac:dyDescent="0.2">
      <c r="A7" s="69">
        <v>4</v>
      </c>
      <c r="B7" s="70" t="s">
        <v>25</v>
      </c>
      <c r="C7" s="144">
        <v>8</v>
      </c>
      <c r="D7" s="142"/>
      <c r="E7" s="142"/>
      <c r="F7" s="142"/>
      <c r="G7" s="142"/>
      <c r="H7" s="142"/>
      <c r="I7" s="142"/>
      <c r="J7" s="142"/>
      <c r="K7" s="142">
        <v>10.17</v>
      </c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67">
        <v>8</v>
      </c>
      <c r="W7" s="126">
        <v>14</v>
      </c>
      <c r="X7" s="132"/>
    </row>
    <row r="8" spans="1:24" x14ac:dyDescent="0.2">
      <c r="A8" s="69">
        <v>5</v>
      </c>
      <c r="B8" s="70" t="s">
        <v>26</v>
      </c>
      <c r="C8" s="141">
        <v>10.75</v>
      </c>
      <c r="D8" s="142"/>
      <c r="E8" s="142"/>
      <c r="F8" s="142"/>
      <c r="G8" s="142"/>
      <c r="H8" s="142"/>
      <c r="I8" s="142"/>
      <c r="J8" s="142"/>
      <c r="K8" s="143">
        <v>14.17</v>
      </c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67">
        <v>12</v>
      </c>
      <c r="W8" s="126">
        <v>18</v>
      </c>
      <c r="X8" s="132"/>
    </row>
    <row r="9" spans="1:24" x14ac:dyDescent="0.2">
      <c r="A9" s="69">
        <v>6</v>
      </c>
      <c r="B9" s="70" t="s">
        <v>27</v>
      </c>
      <c r="C9" s="141">
        <v>12.5</v>
      </c>
      <c r="D9" s="142"/>
      <c r="E9" s="142"/>
      <c r="F9" s="142"/>
      <c r="G9" s="142"/>
      <c r="H9" s="142"/>
      <c r="I9" s="142"/>
      <c r="J9" s="142"/>
      <c r="K9" s="143">
        <v>14.33</v>
      </c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67">
        <v>9</v>
      </c>
      <c r="W9" s="126">
        <v>16</v>
      </c>
      <c r="X9" s="132"/>
    </row>
    <row r="10" spans="1:24" x14ac:dyDescent="0.2">
      <c r="A10" s="69">
        <v>7</v>
      </c>
      <c r="B10" s="70" t="s">
        <v>28</v>
      </c>
      <c r="C10" s="145">
        <v>15.25</v>
      </c>
      <c r="D10" s="142"/>
      <c r="E10" s="142"/>
      <c r="F10" s="142"/>
      <c r="G10" s="142"/>
      <c r="H10" s="142"/>
      <c r="I10" s="142"/>
      <c r="J10" s="142"/>
      <c r="K10" s="146">
        <v>13</v>
      </c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67">
        <v>8</v>
      </c>
      <c r="W10" s="126">
        <v>16</v>
      </c>
      <c r="X10" s="132"/>
    </row>
    <row r="11" spans="1:24" x14ac:dyDescent="0.2">
      <c r="A11" s="69">
        <v>8</v>
      </c>
      <c r="B11" s="70" t="s">
        <v>29</v>
      </c>
      <c r="C11" s="141">
        <v>15.5</v>
      </c>
      <c r="D11" s="142"/>
      <c r="E11" s="142"/>
      <c r="F11" s="142"/>
      <c r="G11" s="142"/>
      <c r="H11" s="142"/>
      <c r="I11" s="142"/>
      <c r="J11" s="142"/>
      <c r="K11" s="143">
        <v>14.33</v>
      </c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67">
        <v>11</v>
      </c>
      <c r="W11" s="126">
        <v>14</v>
      </c>
      <c r="X11" s="132"/>
    </row>
    <row r="12" spans="1:24" x14ac:dyDescent="0.2">
      <c r="A12" s="69">
        <v>9</v>
      </c>
      <c r="B12" s="70" t="s">
        <v>30</v>
      </c>
      <c r="C12" s="145">
        <v>12.5</v>
      </c>
      <c r="D12" s="142"/>
      <c r="E12" s="142"/>
      <c r="F12" s="142"/>
      <c r="G12" s="142"/>
      <c r="H12" s="142"/>
      <c r="I12" s="142"/>
      <c r="J12" s="142"/>
      <c r="K12" s="146">
        <v>15.83</v>
      </c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67">
        <v>8</v>
      </c>
      <c r="W12" s="126">
        <v>13</v>
      </c>
      <c r="X12" s="132"/>
    </row>
    <row r="13" spans="1:24" x14ac:dyDescent="0.2">
      <c r="A13" s="69">
        <v>10</v>
      </c>
      <c r="B13" s="70" t="s">
        <v>624</v>
      </c>
      <c r="C13" s="147">
        <v>5.14</v>
      </c>
      <c r="D13" s="142"/>
      <c r="E13" s="142"/>
      <c r="F13" s="142"/>
      <c r="G13" s="142"/>
      <c r="H13" s="142"/>
      <c r="I13" s="142"/>
      <c r="J13" s="142"/>
      <c r="K13" s="148">
        <v>9.5</v>
      </c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67">
        <v>8</v>
      </c>
      <c r="W13" s="126">
        <v>14</v>
      </c>
      <c r="X13" s="132"/>
    </row>
    <row r="14" spans="1:24" x14ac:dyDescent="0.2">
      <c r="A14" s="69">
        <v>11</v>
      </c>
      <c r="B14" s="70" t="s">
        <v>31</v>
      </c>
      <c r="C14" s="147">
        <v>7</v>
      </c>
      <c r="D14" s="142"/>
      <c r="E14" s="142"/>
      <c r="F14" s="142"/>
      <c r="G14" s="142"/>
      <c r="H14" s="142"/>
      <c r="I14" s="142"/>
      <c r="J14" s="142"/>
      <c r="K14" s="148">
        <v>6.83</v>
      </c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67">
        <v>10</v>
      </c>
      <c r="W14" s="126">
        <v>15</v>
      </c>
      <c r="X14" s="132"/>
    </row>
    <row r="15" spans="1:24" x14ac:dyDescent="0.2">
      <c r="A15" s="69">
        <v>12</v>
      </c>
      <c r="B15" s="70" t="s">
        <v>32</v>
      </c>
      <c r="C15" s="145">
        <v>12</v>
      </c>
      <c r="D15" s="142"/>
      <c r="E15" s="142"/>
      <c r="F15" s="142"/>
      <c r="G15" s="142"/>
      <c r="H15" s="142"/>
      <c r="I15" s="142"/>
      <c r="J15" s="142"/>
      <c r="K15" s="146">
        <v>10.17</v>
      </c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67">
        <v>12</v>
      </c>
      <c r="W15" s="126">
        <v>14</v>
      </c>
      <c r="X15" s="132"/>
    </row>
    <row r="16" spans="1:24" x14ac:dyDescent="0.2">
      <c r="A16" s="69">
        <v>13</v>
      </c>
      <c r="B16" s="70" t="s">
        <v>33</v>
      </c>
      <c r="C16" s="145">
        <v>11.5</v>
      </c>
      <c r="D16" s="142"/>
      <c r="E16" s="142"/>
      <c r="F16" s="142"/>
      <c r="G16" s="142"/>
      <c r="H16" s="142"/>
      <c r="I16" s="142"/>
      <c r="J16" s="142"/>
      <c r="K16" s="146">
        <v>13</v>
      </c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67">
        <v>13</v>
      </c>
      <c r="W16" s="126">
        <v>15</v>
      </c>
      <c r="X16" s="132"/>
    </row>
    <row r="17" spans="1:24" x14ac:dyDescent="0.2">
      <c r="A17" s="69">
        <v>14</v>
      </c>
      <c r="B17" s="70" t="s">
        <v>34</v>
      </c>
      <c r="C17" s="141">
        <v>14</v>
      </c>
      <c r="D17" s="142"/>
      <c r="E17" s="142"/>
      <c r="F17" s="142"/>
      <c r="G17" s="142"/>
      <c r="H17" s="142"/>
      <c r="I17" s="142"/>
      <c r="J17" s="142"/>
      <c r="K17" s="143">
        <v>16</v>
      </c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67">
        <v>8</v>
      </c>
      <c r="W17" s="126">
        <v>11</v>
      </c>
      <c r="X17" s="132"/>
    </row>
    <row r="18" spans="1:24" x14ac:dyDescent="0.2">
      <c r="A18" s="69">
        <v>15</v>
      </c>
      <c r="B18" s="70" t="s">
        <v>35</v>
      </c>
      <c r="C18" s="145">
        <v>10.8</v>
      </c>
      <c r="D18" s="142"/>
      <c r="E18" s="142"/>
      <c r="F18" s="142"/>
      <c r="G18" s="142"/>
      <c r="H18" s="142"/>
      <c r="I18" s="142"/>
      <c r="J18" s="142"/>
      <c r="K18" s="146">
        <v>10.67</v>
      </c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67">
        <v>13</v>
      </c>
      <c r="W18" s="126">
        <v>11</v>
      </c>
      <c r="X18" s="132"/>
    </row>
    <row r="19" spans="1:24" x14ac:dyDescent="0.2">
      <c r="A19" s="69">
        <v>16</v>
      </c>
      <c r="B19" s="70" t="s">
        <v>625</v>
      </c>
      <c r="C19" s="149">
        <v>17.5</v>
      </c>
      <c r="D19" s="142"/>
      <c r="E19" s="142"/>
      <c r="F19" s="142"/>
      <c r="G19" s="142"/>
      <c r="H19" s="142"/>
      <c r="I19" s="142"/>
      <c r="J19" s="142"/>
      <c r="K19" s="150">
        <v>16.670000000000002</v>
      </c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67">
        <v>12</v>
      </c>
      <c r="W19" s="126">
        <v>17</v>
      </c>
      <c r="X19" s="132"/>
    </row>
    <row r="20" spans="1:24" x14ac:dyDescent="0.2">
      <c r="A20" s="69">
        <v>17</v>
      </c>
      <c r="B20" s="70" t="s">
        <v>36</v>
      </c>
      <c r="C20" s="144">
        <v>7.75</v>
      </c>
      <c r="D20" s="142"/>
      <c r="E20" s="142"/>
      <c r="F20" s="142"/>
      <c r="G20" s="142"/>
      <c r="H20" s="142"/>
      <c r="I20" s="142"/>
      <c r="J20" s="142"/>
      <c r="K20" s="142">
        <v>10.5</v>
      </c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67">
        <v>9</v>
      </c>
      <c r="W20" s="126">
        <v>6</v>
      </c>
      <c r="X20" s="132"/>
    </row>
    <row r="21" spans="1:24" x14ac:dyDescent="0.2">
      <c r="A21" s="69">
        <v>18</v>
      </c>
      <c r="B21" s="70" t="s">
        <v>626</v>
      </c>
      <c r="C21" s="141">
        <v>16</v>
      </c>
      <c r="D21" s="142"/>
      <c r="E21" s="142"/>
      <c r="F21" s="142"/>
      <c r="G21" s="142"/>
      <c r="H21" s="142"/>
      <c r="I21" s="142"/>
      <c r="J21" s="142"/>
      <c r="K21" s="143">
        <v>15.17</v>
      </c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67">
        <v>10</v>
      </c>
      <c r="W21" s="126">
        <v>18</v>
      </c>
      <c r="X21" s="132"/>
    </row>
    <row r="22" spans="1:24" x14ac:dyDescent="0.2">
      <c r="A22" s="69">
        <v>19</v>
      </c>
      <c r="B22" s="70" t="s">
        <v>37</v>
      </c>
      <c r="C22" s="145">
        <v>7.2</v>
      </c>
      <c r="D22" s="142"/>
      <c r="E22" s="142"/>
      <c r="F22" s="142"/>
      <c r="G22" s="142"/>
      <c r="H22" s="142"/>
      <c r="I22" s="142"/>
      <c r="J22" s="142"/>
      <c r="K22" s="146">
        <v>12.33</v>
      </c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67">
        <v>6</v>
      </c>
      <c r="W22" s="126">
        <v>11</v>
      </c>
      <c r="X22" s="132"/>
    </row>
    <row r="23" spans="1:24" x14ac:dyDescent="0.2">
      <c r="A23" s="69">
        <v>20</v>
      </c>
      <c r="B23" s="70" t="s">
        <v>38</v>
      </c>
      <c r="C23" s="149">
        <v>16.75</v>
      </c>
      <c r="D23" s="142"/>
      <c r="E23" s="142"/>
      <c r="F23" s="142"/>
      <c r="G23" s="142"/>
      <c r="H23" s="142"/>
      <c r="I23" s="142"/>
      <c r="J23" s="142"/>
      <c r="K23" s="150">
        <v>17.829999999999998</v>
      </c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67">
        <v>11</v>
      </c>
      <c r="W23" s="126">
        <v>13</v>
      </c>
      <c r="X23" s="132"/>
    </row>
    <row r="24" spans="1:24" x14ac:dyDescent="0.2">
      <c r="A24" s="69">
        <v>21</v>
      </c>
      <c r="B24" s="70" t="s">
        <v>39</v>
      </c>
      <c r="C24" s="141">
        <v>13</v>
      </c>
      <c r="D24" s="142"/>
      <c r="E24" s="142"/>
      <c r="F24" s="142"/>
      <c r="G24" s="142"/>
      <c r="H24" s="142"/>
      <c r="I24" s="142"/>
      <c r="J24" s="142"/>
      <c r="K24" s="143">
        <v>15.67</v>
      </c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67">
        <v>12</v>
      </c>
      <c r="W24" s="126">
        <v>13</v>
      </c>
      <c r="X24" s="132"/>
    </row>
    <row r="25" spans="1:24" x14ac:dyDescent="0.2">
      <c r="A25" s="69">
        <v>22</v>
      </c>
      <c r="B25" s="70" t="s">
        <v>40</v>
      </c>
      <c r="C25" s="145">
        <v>12.25</v>
      </c>
      <c r="D25" s="142"/>
      <c r="E25" s="142"/>
      <c r="F25" s="142"/>
      <c r="G25" s="142"/>
      <c r="H25" s="142"/>
      <c r="I25" s="142"/>
      <c r="J25" s="142"/>
      <c r="K25" s="146">
        <v>16.5</v>
      </c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67">
        <v>9</v>
      </c>
      <c r="W25" s="126">
        <v>18</v>
      </c>
      <c r="X25" s="132"/>
    </row>
    <row r="26" spans="1:24" x14ac:dyDescent="0.2">
      <c r="A26" s="69">
        <v>23</v>
      </c>
      <c r="B26" s="70" t="s">
        <v>41</v>
      </c>
      <c r="C26" s="145">
        <v>10.6</v>
      </c>
      <c r="D26" s="142"/>
      <c r="E26" s="142"/>
      <c r="F26" s="142"/>
      <c r="G26" s="142"/>
      <c r="H26" s="142"/>
      <c r="I26" s="142"/>
      <c r="J26" s="142"/>
      <c r="K26" s="146">
        <v>13</v>
      </c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67">
        <v>9</v>
      </c>
      <c r="W26" s="126">
        <v>13</v>
      </c>
      <c r="X26" s="132"/>
    </row>
    <row r="27" spans="1:24" x14ac:dyDescent="0.2">
      <c r="A27" s="69">
        <v>24</v>
      </c>
      <c r="B27" s="70" t="s">
        <v>42</v>
      </c>
      <c r="C27" s="144">
        <v>10.25</v>
      </c>
      <c r="D27" s="142"/>
      <c r="E27" s="142"/>
      <c r="F27" s="142"/>
      <c r="G27" s="142"/>
      <c r="H27" s="142"/>
      <c r="I27" s="142"/>
      <c r="J27" s="142"/>
      <c r="K27" s="142">
        <v>11.83</v>
      </c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67">
        <v>7</v>
      </c>
      <c r="W27" s="126">
        <v>11</v>
      </c>
      <c r="X27" s="132"/>
    </row>
    <row r="28" spans="1:24" x14ac:dyDescent="0.2">
      <c r="A28" s="69">
        <v>25</v>
      </c>
      <c r="B28" s="70" t="s">
        <v>43</v>
      </c>
      <c r="C28" s="141">
        <v>14.2</v>
      </c>
      <c r="D28" s="142"/>
      <c r="E28" s="142"/>
      <c r="F28" s="142"/>
      <c r="G28" s="142"/>
      <c r="H28" s="142"/>
      <c r="I28" s="142"/>
      <c r="J28" s="142"/>
      <c r="K28" s="143">
        <v>15</v>
      </c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67">
        <v>11</v>
      </c>
      <c r="W28" s="126">
        <v>16</v>
      </c>
      <c r="X28" s="132"/>
    </row>
    <row r="29" spans="1:24" x14ac:dyDescent="0.2">
      <c r="A29" s="69">
        <v>26</v>
      </c>
      <c r="B29" s="70" t="s">
        <v>44</v>
      </c>
      <c r="C29" s="144">
        <v>9.5</v>
      </c>
      <c r="D29" s="142"/>
      <c r="E29" s="142"/>
      <c r="F29" s="142"/>
      <c r="G29" s="142"/>
      <c r="H29" s="142"/>
      <c r="I29" s="142"/>
      <c r="J29" s="142"/>
      <c r="K29" s="142">
        <v>9.67</v>
      </c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67">
        <v>11</v>
      </c>
      <c r="W29" s="126">
        <v>12</v>
      </c>
      <c r="X29" s="132"/>
    </row>
    <row r="30" spans="1:24" x14ac:dyDescent="0.2">
      <c r="A30" s="69">
        <v>27</v>
      </c>
      <c r="B30" s="70" t="s">
        <v>627</v>
      </c>
      <c r="C30" s="141">
        <v>14.5</v>
      </c>
      <c r="D30" s="142"/>
      <c r="E30" s="142"/>
      <c r="F30" s="142"/>
      <c r="G30" s="142"/>
      <c r="H30" s="142"/>
      <c r="I30" s="142"/>
      <c r="J30" s="142"/>
      <c r="K30" s="143">
        <v>17.170000000000002</v>
      </c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67">
        <v>8</v>
      </c>
      <c r="W30" s="126">
        <v>17</v>
      </c>
      <c r="X30" s="132"/>
    </row>
    <row r="31" spans="1:24" x14ac:dyDescent="0.2">
      <c r="A31" s="69">
        <v>28</v>
      </c>
      <c r="B31" s="70" t="s">
        <v>45</v>
      </c>
      <c r="C31" s="141">
        <v>11.5</v>
      </c>
      <c r="D31" s="142"/>
      <c r="E31" s="142"/>
      <c r="F31" s="142"/>
      <c r="G31" s="142"/>
      <c r="H31" s="142"/>
      <c r="I31" s="142"/>
      <c r="J31" s="142"/>
      <c r="K31" s="143">
        <v>12.33</v>
      </c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67">
        <v>10</v>
      </c>
      <c r="W31" s="126">
        <v>11</v>
      </c>
      <c r="X31" s="132"/>
    </row>
    <row r="32" spans="1:24" x14ac:dyDescent="0.2">
      <c r="A32" s="69">
        <v>29</v>
      </c>
      <c r="B32" s="70" t="s">
        <v>46</v>
      </c>
      <c r="C32" s="144">
        <v>10</v>
      </c>
      <c r="D32" s="142"/>
      <c r="E32" s="142"/>
      <c r="F32" s="142"/>
      <c r="G32" s="142"/>
      <c r="H32" s="142"/>
      <c r="I32" s="142"/>
      <c r="J32" s="142"/>
      <c r="K32" s="142">
        <v>10.17</v>
      </c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67">
        <v>11</v>
      </c>
      <c r="W32" s="126">
        <v>11</v>
      </c>
      <c r="X32" s="132"/>
    </row>
    <row r="33" spans="1:24" x14ac:dyDescent="0.2">
      <c r="A33" s="69">
        <v>30</v>
      </c>
      <c r="B33" s="70" t="s">
        <v>47</v>
      </c>
      <c r="C33" s="145">
        <v>12.25</v>
      </c>
      <c r="D33" s="142"/>
      <c r="E33" s="142"/>
      <c r="F33" s="142"/>
      <c r="G33" s="142"/>
      <c r="H33" s="142"/>
      <c r="I33" s="142"/>
      <c r="J33" s="142"/>
      <c r="K33" s="146">
        <v>13.17</v>
      </c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67">
        <v>15</v>
      </c>
      <c r="W33" s="126">
        <v>11</v>
      </c>
      <c r="X33" s="132"/>
    </row>
    <row r="34" spans="1:24" x14ac:dyDescent="0.2">
      <c r="A34" s="69">
        <v>31</v>
      </c>
      <c r="B34" s="70" t="s">
        <v>48</v>
      </c>
      <c r="C34" s="141">
        <v>13.5</v>
      </c>
      <c r="D34" s="142"/>
      <c r="E34" s="142"/>
      <c r="F34" s="142"/>
      <c r="G34" s="142"/>
      <c r="H34" s="142"/>
      <c r="I34" s="142"/>
      <c r="J34" s="142"/>
      <c r="K34" s="143">
        <v>14.5</v>
      </c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67">
        <v>16</v>
      </c>
      <c r="W34" s="126">
        <v>12</v>
      </c>
      <c r="X34" s="132"/>
    </row>
    <row r="35" spans="1:24" x14ac:dyDescent="0.2">
      <c r="A35" s="69">
        <v>32</v>
      </c>
      <c r="B35" s="70" t="s">
        <v>49</v>
      </c>
      <c r="C35" s="149">
        <v>17</v>
      </c>
      <c r="D35" s="142"/>
      <c r="E35" s="142"/>
      <c r="F35" s="142"/>
      <c r="G35" s="142"/>
      <c r="H35" s="142"/>
      <c r="I35" s="142"/>
      <c r="J35" s="142"/>
      <c r="K35" s="150">
        <v>15</v>
      </c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67">
        <v>18</v>
      </c>
      <c r="W35" s="126">
        <v>20</v>
      </c>
      <c r="X35" s="132"/>
    </row>
    <row r="36" spans="1:24" x14ac:dyDescent="0.2">
      <c r="A36" s="69">
        <v>33</v>
      </c>
      <c r="B36" s="70" t="s">
        <v>50</v>
      </c>
      <c r="C36" s="141">
        <v>17</v>
      </c>
      <c r="D36" s="142"/>
      <c r="E36" s="142"/>
      <c r="F36" s="142"/>
      <c r="G36" s="142"/>
      <c r="H36" s="142"/>
      <c r="I36" s="142"/>
      <c r="J36" s="142"/>
      <c r="K36" s="143">
        <v>15.67</v>
      </c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67">
        <v>11</v>
      </c>
      <c r="W36" s="126">
        <v>17</v>
      </c>
      <c r="X36" s="132"/>
    </row>
    <row r="37" spans="1:24" ht="15" thickBot="1" x14ac:dyDescent="0.25">
      <c r="A37" s="345">
        <v>34</v>
      </c>
      <c r="B37" s="346" t="s">
        <v>628</v>
      </c>
      <c r="C37" s="347">
        <v>16</v>
      </c>
      <c r="D37" s="348"/>
      <c r="E37" s="348"/>
      <c r="F37" s="348"/>
      <c r="G37" s="348"/>
      <c r="H37" s="348"/>
      <c r="I37" s="348"/>
      <c r="J37" s="348"/>
      <c r="K37" s="349">
        <v>16.5</v>
      </c>
      <c r="L37" s="348"/>
      <c r="M37" s="348"/>
      <c r="N37" s="348"/>
      <c r="O37" s="348"/>
      <c r="P37" s="348"/>
      <c r="Q37" s="348"/>
      <c r="R37" s="348"/>
      <c r="S37" s="348"/>
      <c r="T37" s="348"/>
      <c r="U37" s="348"/>
      <c r="V37" s="350">
        <v>16</v>
      </c>
      <c r="W37" s="351">
        <v>14</v>
      </c>
      <c r="X37" s="13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D560-00C2-4030-AC74-5FE1CD935910}">
  <dimension ref="A2:Z75"/>
  <sheetViews>
    <sheetView zoomScale="77" zoomScaleNormal="77" workbookViewId="0">
      <selection activeCell="R161" sqref="R161"/>
    </sheetView>
  </sheetViews>
  <sheetFormatPr baseColWidth="10" defaultRowHeight="12.75" x14ac:dyDescent="0.2"/>
  <cols>
    <col min="1" max="1" width="3.5703125" customWidth="1"/>
    <col min="2" max="2" width="22.140625" bestFit="1" customWidth="1"/>
    <col min="3" max="3" width="7" customWidth="1"/>
    <col min="4" max="4" width="3.5703125" bestFit="1" customWidth="1"/>
    <col min="5" max="5" width="7.7109375" bestFit="1" customWidth="1"/>
    <col min="6" max="6" width="7.85546875" bestFit="1" customWidth="1"/>
    <col min="7" max="8" width="7.7109375" bestFit="1" customWidth="1"/>
    <col min="9" max="9" width="8" bestFit="1" customWidth="1"/>
    <col min="10" max="13" width="7.7109375" bestFit="1" customWidth="1"/>
    <col min="14" max="14" width="7.85546875" bestFit="1" customWidth="1"/>
    <col min="15" max="15" width="7.7109375" bestFit="1" customWidth="1"/>
    <col min="16" max="16" width="7.85546875" bestFit="1" customWidth="1"/>
    <col min="17" max="17" width="8.5703125" bestFit="1" customWidth="1"/>
    <col min="18" max="18" width="7.85546875" bestFit="1" customWidth="1"/>
    <col min="19" max="19" width="8.42578125" bestFit="1" customWidth="1"/>
    <col min="20" max="20" width="8" customWidth="1"/>
    <col min="21" max="22" width="7.5703125" customWidth="1"/>
    <col min="23" max="23" width="4.85546875" customWidth="1"/>
    <col min="24" max="24" width="17.42578125" bestFit="1" customWidth="1"/>
    <col min="25" max="25" width="8.7109375" customWidth="1"/>
    <col min="26" max="26" width="10.5703125" bestFit="1" customWidth="1"/>
  </cols>
  <sheetData>
    <row r="2" spans="1:26" ht="22.5" customHeight="1" thickBot="1" x14ac:dyDescent="0.3">
      <c r="A2" s="894" t="s">
        <v>612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894"/>
      <c r="N2" s="894"/>
      <c r="O2" s="894"/>
      <c r="P2" s="894"/>
      <c r="Q2" s="894"/>
      <c r="R2" s="894"/>
      <c r="S2" s="894"/>
      <c r="T2" s="894"/>
      <c r="U2" s="894"/>
      <c r="V2" s="894"/>
      <c r="W2" s="894"/>
      <c r="X2" s="894"/>
      <c r="Y2" s="894"/>
    </row>
    <row r="3" spans="1:26" ht="15.75" thickBot="1" x14ac:dyDescent="0.3">
      <c r="A3" s="245"/>
      <c r="B3" s="246"/>
      <c r="C3" s="247" t="s">
        <v>94</v>
      </c>
      <c r="D3" s="248" t="s">
        <v>95</v>
      </c>
      <c r="E3" s="249" t="s">
        <v>96</v>
      </c>
      <c r="F3" s="250" t="s">
        <v>97</v>
      </c>
      <c r="G3" s="250" t="s">
        <v>98</v>
      </c>
      <c r="H3" s="250" t="s">
        <v>99</v>
      </c>
      <c r="I3" s="250" t="s">
        <v>610</v>
      </c>
      <c r="J3" s="250" t="s">
        <v>100</v>
      </c>
      <c r="K3" s="251" t="s">
        <v>101</v>
      </c>
      <c r="L3" s="252" t="s">
        <v>102</v>
      </c>
      <c r="M3" s="253" t="s">
        <v>103</v>
      </c>
      <c r="N3" s="251" t="s">
        <v>104</v>
      </c>
      <c r="O3" s="251" t="s">
        <v>105</v>
      </c>
      <c r="P3" s="251" t="s">
        <v>115</v>
      </c>
      <c r="Q3" s="251" t="s">
        <v>106</v>
      </c>
      <c r="R3" s="254" t="s">
        <v>124</v>
      </c>
      <c r="S3" s="249" t="s">
        <v>107</v>
      </c>
      <c r="T3" s="250" t="s">
        <v>108</v>
      </c>
      <c r="U3" s="250" t="s">
        <v>109</v>
      </c>
      <c r="V3" s="250" t="s">
        <v>110</v>
      </c>
      <c r="W3" s="255"/>
      <c r="X3" s="246"/>
      <c r="Y3" s="256" t="s">
        <v>111</v>
      </c>
      <c r="Z3" s="257" t="s">
        <v>129</v>
      </c>
    </row>
    <row r="4" spans="1:26" ht="15" x14ac:dyDescent="0.25">
      <c r="A4" s="258">
        <v>1</v>
      </c>
      <c r="B4" s="259" t="s">
        <v>168</v>
      </c>
      <c r="C4" s="260">
        <v>11.27</v>
      </c>
      <c r="D4" s="261">
        <v>24</v>
      </c>
      <c r="E4" s="262">
        <v>13.71</v>
      </c>
      <c r="F4" s="263">
        <v>15.67</v>
      </c>
      <c r="G4" s="263">
        <v>10.45</v>
      </c>
      <c r="H4" s="263">
        <v>17.14</v>
      </c>
      <c r="I4" s="263"/>
      <c r="J4" s="263"/>
      <c r="K4" s="266">
        <v>6</v>
      </c>
      <c r="L4" s="264">
        <v>16.100000000000001</v>
      </c>
      <c r="M4" s="265">
        <v>10.83</v>
      </c>
      <c r="N4" s="266"/>
      <c r="O4" s="266"/>
      <c r="P4" s="266"/>
      <c r="Q4" s="266"/>
      <c r="R4" s="267"/>
      <c r="S4" s="262"/>
      <c r="T4" s="263"/>
      <c r="U4" s="263">
        <v>13</v>
      </c>
      <c r="V4" s="263"/>
      <c r="W4" s="258">
        <v>1</v>
      </c>
      <c r="X4" s="259" t="s">
        <v>177</v>
      </c>
      <c r="Y4" s="260">
        <v>16.100000000000001</v>
      </c>
      <c r="Z4" s="268"/>
    </row>
    <row r="5" spans="1:26" ht="15" x14ac:dyDescent="0.25">
      <c r="A5" s="269">
        <v>2</v>
      </c>
      <c r="B5" s="270" t="s">
        <v>170</v>
      </c>
      <c r="C5" s="271">
        <v>11.81</v>
      </c>
      <c r="D5" s="272">
        <v>21</v>
      </c>
      <c r="E5" s="273">
        <v>11.14</v>
      </c>
      <c r="F5" s="274">
        <v>15.67</v>
      </c>
      <c r="G5" s="274">
        <v>9.2100000000000009</v>
      </c>
      <c r="H5" s="274">
        <v>16</v>
      </c>
      <c r="I5" s="274"/>
      <c r="J5" s="274"/>
      <c r="K5" s="277">
        <v>9.25</v>
      </c>
      <c r="L5" s="275">
        <v>13.9</v>
      </c>
      <c r="M5" s="276">
        <v>11.5</v>
      </c>
      <c r="N5" s="277"/>
      <c r="O5" s="277"/>
      <c r="P5" s="277"/>
      <c r="Q5" s="277"/>
      <c r="R5" s="278"/>
      <c r="S5" s="273"/>
      <c r="T5" s="274"/>
      <c r="U5" s="274">
        <v>15</v>
      </c>
      <c r="V5" s="274"/>
      <c r="W5" s="269">
        <v>2</v>
      </c>
      <c r="X5" s="270" t="s">
        <v>64</v>
      </c>
      <c r="Y5" s="271">
        <v>16.05</v>
      </c>
      <c r="Z5" s="268"/>
    </row>
    <row r="6" spans="1:26" ht="15" x14ac:dyDescent="0.25">
      <c r="A6" s="269">
        <v>3</v>
      </c>
      <c r="B6" s="270" t="s">
        <v>59</v>
      </c>
      <c r="C6" s="271">
        <v>15.17</v>
      </c>
      <c r="D6" s="272">
        <v>4</v>
      </c>
      <c r="E6" s="273">
        <v>13.5</v>
      </c>
      <c r="F6" s="274">
        <v>16.670000000000002</v>
      </c>
      <c r="G6" s="274">
        <v>15.09</v>
      </c>
      <c r="H6" s="274"/>
      <c r="I6" s="274"/>
      <c r="J6" s="274">
        <v>16.27</v>
      </c>
      <c r="K6" s="277">
        <v>16</v>
      </c>
      <c r="L6" s="275">
        <v>17.170000000000002</v>
      </c>
      <c r="M6" s="276">
        <v>13.67</v>
      </c>
      <c r="N6" s="277"/>
      <c r="O6" s="277"/>
      <c r="P6" s="277"/>
      <c r="Q6" s="277"/>
      <c r="R6" s="278"/>
      <c r="S6" s="273"/>
      <c r="T6" s="274"/>
      <c r="U6" s="274">
        <v>15.5</v>
      </c>
      <c r="V6" s="274">
        <v>16.559999999999999</v>
      </c>
      <c r="W6" s="269">
        <v>3</v>
      </c>
      <c r="X6" s="270" t="s">
        <v>72</v>
      </c>
      <c r="Y6" s="271">
        <v>15.92</v>
      </c>
      <c r="Z6" s="268"/>
    </row>
    <row r="7" spans="1:26" ht="15" x14ac:dyDescent="0.25">
      <c r="A7" s="269">
        <v>4</v>
      </c>
      <c r="B7" s="270" t="s">
        <v>60</v>
      </c>
      <c r="C7" s="271">
        <v>14.25</v>
      </c>
      <c r="D7" s="272">
        <v>7</v>
      </c>
      <c r="E7" s="273">
        <v>13.43</v>
      </c>
      <c r="F7" s="274">
        <v>16.170000000000002</v>
      </c>
      <c r="G7" s="274">
        <v>15.32</v>
      </c>
      <c r="H7" s="274">
        <v>14.86</v>
      </c>
      <c r="I7" s="274"/>
      <c r="J7" s="274"/>
      <c r="K7" s="277"/>
      <c r="L7" s="275">
        <v>15.3</v>
      </c>
      <c r="M7" s="276">
        <v>11.33</v>
      </c>
      <c r="N7" s="277"/>
      <c r="O7" s="277">
        <v>15.02</v>
      </c>
      <c r="P7" s="277"/>
      <c r="Q7" s="277"/>
      <c r="R7" s="278"/>
      <c r="S7" s="273"/>
      <c r="T7" s="274"/>
      <c r="U7" s="274">
        <v>17.5</v>
      </c>
      <c r="V7" s="274"/>
      <c r="W7" s="269">
        <v>4</v>
      </c>
      <c r="X7" s="270" t="s">
        <v>59</v>
      </c>
      <c r="Y7" s="271">
        <v>15.17</v>
      </c>
      <c r="Z7" s="268"/>
    </row>
    <row r="8" spans="1:26" ht="15" x14ac:dyDescent="0.25">
      <c r="A8" s="269">
        <v>5</v>
      </c>
      <c r="B8" s="270" t="s">
        <v>174</v>
      </c>
      <c r="C8" s="271">
        <v>13.39</v>
      </c>
      <c r="D8" s="272">
        <v>15</v>
      </c>
      <c r="E8" s="273">
        <v>12.29</v>
      </c>
      <c r="F8" s="274">
        <v>16.170000000000002</v>
      </c>
      <c r="G8" s="274">
        <v>9.08</v>
      </c>
      <c r="H8" s="274">
        <v>16.57</v>
      </c>
      <c r="I8" s="274"/>
      <c r="J8" s="274"/>
      <c r="K8" s="277">
        <v>11.88</v>
      </c>
      <c r="L8" s="275">
        <v>12.96</v>
      </c>
      <c r="M8" s="276">
        <v>15</v>
      </c>
      <c r="N8" s="277"/>
      <c r="O8" s="277"/>
      <c r="P8" s="277"/>
      <c r="Q8" s="277"/>
      <c r="R8" s="278"/>
      <c r="S8" s="273"/>
      <c r="T8" s="274"/>
      <c r="U8" s="274">
        <v>12</v>
      </c>
      <c r="V8" s="274"/>
      <c r="W8" s="269">
        <v>5</v>
      </c>
      <c r="X8" s="270" t="s">
        <v>193</v>
      </c>
      <c r="Y8" s="271">
        <v>14.42</v>
      </c>
      <c r="Z8" s="268"/>
    </row>
    <row r="9" spans="1:26" ht="15" x14ac:dyDescent="0.25">
      <c r="A9" s="269">
        <v>6</v>
      </c>
      <c r="B9" s="270" t="s">
        <v>61</v>
      </c>
      <c r="C9" s="271">
        <v>14.18</v>
      </c>
      <c r="D9" s="272">
        <v>8</v>
      </c>
      <c r="E9" s="273">
        <v>12.71</v>
      </c>
      <c r="F9" s="274">
        <v>14.67</v>
      </c>
      <c r="G9" s="274">
        <v>14.92</v>
      </c>
      <c r="H9" s="274"/>
      <c r="I9" s="274"/>
      <c r="J9" s="274">
        <v>16.579999999999998</v>
      </c>
      <c r="K9" s="277">
        <v>13</v>
      </c>
      <c r="L9" s="275">
        <v>13.92</v>
      </c>
      <c r="M9" s="276">
        <v>13.67</v>
      </c>
      <c r="N9" s="277"/>
      <c r="O9" s="277"/>
      <c r="P9" s="277"/>
      <c r="Q9" s="277"/>
      <c r="R9" s="278"/>
      <c r="S9" s="273"/>
      <c r="T9" s="274"/>
      <c r="U9" s="274">
        <v>18</v>
      </c>
      <c r="V9" s="274"/>
      <c r="W9" s="269">
        <v>6</v>
      </c>
      <c r="X9" s="270" t="s">
        <v>63</v>
      </c>
      <c r="Y9" s="271">
        <v>14.28</v>
      </c>
      <c r="Z9" s="268"/>
    </row>
    <row r="10" spans="1:26" ht="15" x14ac:dyDescent="0.25">
      <c r="A10" s="269">
        <v>7</v>
      </c>
      <c r="B10" s="270" t="s">
        <v>177</v>
      </c>
      <c r="C10" s="271">
        <v>16.100000000000001</v>
      </c>
      <c r="D10" s="272">
        <v>1</v>
      </c>
      <c r="E10" s="273">
        <v>14.14</v>
      </c>
      <c r="F10" s="274">
        <v>17</v>
      </c>
      <c r="G10" s="274">
        <v>14.5</v>
      </c>
      <c r="H10" s="274">
        <v>15.43</v>
      </c>
      <c r="I10" s="274"/>
      <c r="J10" s="274"/>
      <c r="K10" s="277"/>
      <c r="L10" s="275">
        <v>14.5</v>
      </c>
      <c r="M10" s="276">
        <v>15.5</v>
      </c>
      <c r="N10" s="277"/>
      <c r="O10" s="277"/>
      <c r="P10" s="277"/>
      <c r="Q10" s="277">
        <v>18</v>
      </c>
      <c r="R10" s="278"/>
      <c r="S10" s="273">
        <v>12.17</v>
      </c>
      <c r="T10" s="274"/>
      <c r="U10" s="274">
        <v>18</v>
      </c>
      <c r="V10" s="274"/>
      <c r="W10" s="269">
        <v>7</v>
      </c>
      <c r="X10" s="270" t="s">
        <v>60</v>
      </c>
      <c r="Y10" s="271">
        <v>14.25</v>
      </c>
      <c r="Z10" s="268"/>
    </row>
    <row r="11" spans="1:26" ht="15" x14ac:dyDescent="0.25">
      <c r="A11" s="269">
        <v>8</v>
      </c>
      <c r="B11" s="270" t="s">
        <v>179</v>
      </c>
      <c r="C11" s="271">
        <v>13.76</v>
      </c>
      <c r="D11" s="272">
        <v>12</v>
      </c>
      <c r="E11" s="273">
        <v>13.43</v>
      </c>
      <c r="F11" s="274">
        <v>15.67</v>
      </c>
      <c r="G11" s="274">
        <v>15.71</v>
      </c>
      <c r="H11" s="274"/>
      <c r="I11" s="274">
        <v>16.75</v>
      </c>
      <c r="J11" s="274"/>
      <c r="K11" s="277">
        <v>14.75</v>
      </c>
      <c r="L11" s="275">
        <v>13.92</v>
      </c>
      <c r="M11" s="276">
        <v>10.5</v>
      </c>
      <c r="N11" s="277"/>
      <c r="O11" s="277"/>
      <c r="P11" s="277"/>
      <c r="Q11" s="277"/>
      <c r="R11" s="278"/>
      <c r="S11" s="273"/>
      <c r="T11" s="274"/>
      <c r="U11" s="274">
        <v>15</v>
      </c>
      <c r="V11" s="274"/>
      <c r="W11" s="269">
        <v>8</v>
      </c>
      <c r="X11" s="270" t="s">
        <v>61</v>
      </c>
      <c r="Y11" s="271">
        <v>14.18</v>
      </c>
      <c r="Z11" s="268"/>
    </row>
    <row r="12" spans="1:26" ht="15.75" thickBot="1" x14ac:dyDescent="0.3">
      <c r="A12" s="269">
        <v>9</v>
      </c>
      <c r="B12" s="270" t="s">
        <v>62</v>
      </c>
      <c r="C12" s="271">
        <v>9.4700000000000006</v>
      </c>
      <c r="D12" s="272">
        <v>28</v>
      </c>
      <c r="E12" s="273">
        <v>9.2899999999999991</v>
      </c>
      <c r="F12" s="274">
        <v>14.83</v>
      </c>
      <c r="G12" s="274">
        <v>11.25</v>
      </c>
      <c r="H12" s="274">
        <v>16</v>
      </c>
      <c r="I12" s="274"/>
      <c r="J12" s="274"/>
      <c r="K12" s="277">
        <v>6.25</v>
      </c>
      <c r="L12" s="275">
        <v>10.5</v>
      </c>
      <c r="M12" s="276">
        <v>7.5</v>
      </c>
      <c r="N12" s="277"/>
      <c r="O12" s="277"/>
      <c r="P12" s="277"/>
      <c r="Q12" s="277"/>
      <c r="R12" s="278">
        <v>14.67</v>
      </c>
      <c r="S12" s="273"/>
      <c r="T12" s="274"/>
      <c r="U12" s="274"/>
      <c r="V12" s="274"/>
      <c r="W12" s="269">
        <v>9</v>
      </c>
      <c r="X12" s="270" t="s">
        <v>209</v>
      </c>
      <c r="Y12" s="271">
        <v>14.04</v>
      </c>
      <c r="Z12" s="279"/>
    </row>
    <row r="13" spans="1:26" ht="15" x14ac:dyDescent="0.25">
      <c r="A13" s="269">
        <v>10</v>
      </c>
      <c r="B13" s="270" t="s">
        <v>63</v>
      </c>
      <c r="C13" s="271">
        <v>14.28</v>
      </c>
      <c r="D13" s="272">
        <v>6</v>
      </c>
      <c r="E13" s="273">
        <v>10.14</v>
      </c>
      <c r="F13" s="274">
        <v>17</v>
      </c>
      <c r="G13" s="274">
        <v>15.36</v>
      </c>
      <c r="H13" s="274"/>
      <c r="I13" s="274"/>
      <c r="J13" s="274">
        <v>15.13</v>
      </c>
      <c r="K13" s="277">
        <v>14</v>
      </c>
      <c r="L13" s="275">
        <v>17.79</v>
      </c>
      <c r="M13" s="276">
        <v>14</v>
      </c>
      <c r="N13" s="277"/>
      <c r="O13" s="277"/>
      <c r="P13" s="277"/>
      <c r="Q13" s="277"/>
      <c r="R13" s="278"/>
      <c r="S13" s="273"/>
      <c r="T13" s="274"/>
      <c r="U13" s="274">
        <v>15</v>
      </c>
      <c r="V13" s="274">
        <v>17.329999999999998</v>
      </c>
      <c r="W13" s="269">
        <v>10</v>
      </c>
      <c r="X13" s="270" t="s">
        <v>66</v>
      </c>
      <c r="Y13" s="271">
        <v>13.91</v>
      </c>
      <c r="Z13" s="280"/>
    </row>
    <row r="14" spans="1:26" ht="15" x14ac:dyDescent="0.25">
      <c r="A14" s="269">
        <v>11</v>
      </c>
      <c r="B14" s="270" t="s">
        <v>64</v>
      </c>
      <c r="C14" s="271">
        <v>16.05</v>
      </c>
      <c r="D14" s="272">
        <v>2</v>
      </c>
      <c r="E14" s="273">
        <v>17.29</v>
      </c>
      <c r="F14" s="274">
        <v>14.33</v>
      </c>
      <c r="G14" s="274">
        <v>16.18</v>
      </c>
      <c r="H14" s="274"/>
      <c r="I14" s="274"/>
      <c r="J14" s="274">
        <v>18.329999999999998</v>
      </c>
      <c r="K14" s="277"/>
      <c r="L14" s="275">
        <v>15.67</v>
      </c>
      <c r="M14" s="276">
        <v>15.5</v>
      </c>
      <c r="N14" s="277"/>
      <c r="O14" s="277"/>
      <c r="P14" s="277"/>
      <c r="Q14" s="277">
        <v>14.44</v>
      </c>
      <c r="R14" s="278">
        <v>19.670000000000002</v>
      </c>
      <c r="S14" s="273"/>
      <c r="T14" s="274"/>
      <c r="U14" s="274">
        <v>19</v>
      </c>
      <c r="V14" s="274"/>
      <c r="W14" s="269">
        <v>11</v>
      </c>
      <c r="X14" s="270" t="s">
        <v>65</v>
      </c>
      <c r="Y14" s="271">
        <v>13.88</v>
      </c>
      <c r="Z14" s="281"/>
    </row>
    <row r="15" spans="1:26" ht="15" x14ac:dyDescent="0.25">
      <c r="A15" s="269">
        <v>12</v>
      </c>
      <c r="B15" s="270" t="s">
        <v>65</v>
      </c>
      <c r="C15" s="271">
        <v>13.88</v>
      </c>
      <c r="D15" s="272">
        <v>11</v>
      </c>
      <c r="E15" s="273">
        <v>13.83</v>
      </c>
      <c r="F15" s="274">
        <v>16.829999999999998</v>
      </c>
      <c r="G15" s="274">
        <v>17</v>
      </c>
      <c r="H15" s="274"/>
      <c r="I15" s="274"/>
      <c r="J15" s="274">
        <v>15.4</v>
      </c>
      <c r="K15" s="277">
        <v>8.25</v>
      </c>
      <c r="L15" s="275">
        <v>16.670000000000002</v>
      </c>
      <c r="M15" s="276">
        <v>15.67</v>
      </c>
      <c r="N15" s="277"/>
      <c r="O15" s="277"/>
      <c r="P15" s="277"/>
      <c r="Q15" s="277"/>
      <c r="R15" s="278"/>
      <c r="S15" s="273"/>
      <c r="T15" s="274"/>
      <c r="U15" s="274">
        <v>16.5</v>
      </c>
      <c r="V15" s="274">
        <v>17.559999999999999</v>
      </c>
      <c r="W15" s="269">
        <v>12</v>
      </c>
      <c r="X15" s="270" t="s">
        <v>179</v>
      </c>
      <c r="Y15" s="271">
        <v>13.76</v>
      </c>
      <c r="Z15" s="281"/>
    </row>
    <row r="16" spans="1:26" ht="15" x14ac:dyDescent="0.25">
      <c r="A16" s="269">
        <v>13</v>
      </c>
      <c r="B16" s="270" t="s">
        <v>66</v>
      </c>
      <c r="C16" s="271">
        <v>13.91</v>
      </c>
      <c r="D16" s="272">
        <v>10</v>
      </c>
      <c r="E16" s="273">
        <v>13</v>
      </c>
      <c r="F16" s="274">
        <v>17.670000000000002</v>
      </c>
      <c r="G16" s="274">
        <v>14.45</v>
      </c>
      <c r="H16" s="274">
        <v>15.43</v>
      </c>
      <c r="I16" s="274"/>
      <c r="J16" s="274"/>
      <c r="K16" s="277"/>
      <c r="L16" s="275">
        <v>16.670000000000002</v>
      </c>
      <c r="M16" s="276">
        <v>13.33</v>
      </c>
      <c r="N16" s="277"/>
      <c r="O16" s="277">
        <v>13.16</v>
      </c>
      <c r="P16" s="277"/>
      <c r="Q16" s="277"/>
      <c r="R16" s="278"/>
      <c r="S16" s="273">
        <v>14.63</v>
      </c>
      <c r="T16" s="274"/>
      <c r="U16" s="274">
        <v>11</v>
      </c>
      <c r="V16" s="274"/>
      <c r="W16" s="269">
        <v>13</v>
      </c>
      <c r="X16" s="270" t="s">
        <v>187</v>
      </c>
      <c r="Y16" s="271">
        <v>13.53</v>
      </c>
      <c r="Z16" s="281"/>
    </row>
    <row r="17" spans="1:26" ht="15" x14ac:dyDescent="0.25">
      <c r="A17" s="269">
        <v>14</v>
      </c>
      <c r="B17" s="270" t="s">
        <v>67</v>
      </c>
      <c r="C17" s="271">
        <v>12.89</v>
      </c>
      <c r="D17" s="272">
        <v>16</v>
      </c>
      <c r="E17" s="273">
        <v>11.14</v>
      </c>
      <c r="F17" s="274">
        <v>16</v>
      </c>
      <c r="G17" s="274">
        <v>11.18</v>
      </c>
      <c r="H17" s="274">
        <v>17.14</v>
      </c>
      <c r="I17" s="274"/>
      <c r="J17" s="274"/>
      <c r="K17" s="277"/>
      <c r="L17" s="275">
        <v>13.25</v>
      </c>
      <c r="M17" s="276">
        <v>10.83</v>
      </c>
      <c r="N17" s="277"/>
      <c r="O17" s="277"/>
      <c r="P17" s="277">
        <v>13.07</v>
      </c>
      <c r="Q17" s="277"/>
      <c r="R17" s="278"/>
      <c r="S17" s="273"/>
      <c r="T17" s="274"/>
      <c r="U17" s="274">
        <v>15</v>
      </c>
      <c r="V17" s="274"/>
      <c r="W17" s="269">
        <v>14</v>
      </c>
      <c r="X17" s="270" t="s">
        <v>189</v>
      </c>
      <c r="Y17" s="271">
        <v>13.45</v>
      </c>
      <c r="Z17" s="281"/>
    </row>
    <row r="18" spans="1:26" ht="15" x14ac:dyDescent="0.25">
      <c r="A18" s="269">
        <v>15</v>
      </c>
      <c r="B18" s="270" t="s">
        <v>187</v>
      </c>
      <c r="C18" s="271">
        <v>13.53</v>
      </c>
      <c r="D18" s="272">
        <v>13</v>
      </c>
      <c r="E18" s="273">
        <v>16</v>
      </c>
      <c r="F18" s="274">
        <v>16.670000000000002</v>
      </c>
      <c r="G18" s="274">
        <v>16.64</v>
      </c>
      <c r="H18" s="274">
        <v>17.14</v>
      </c>
      <c r="I18" s="274"/>
      <c r="J18" s="274"/>
      <c r="K18" s="277"/>
      <c r="L18" s="275">
        <v>13.7</v>
      </c>
      <c r="M18" s="276">
        <v>10.5</v>
      </c>
      <c r="N18" s="277">
        <v>12.78</v>
      </c>
      <c r="O18" s="277"/>
      <c r="P18" s="277"/>
      <c r="Q18" s="277"/>
      <c r="R18" s="278"/>
      <c r="S18" s="273"/>
      <c r="T18" s="274"/>
      <c r="U18" s="274">
        <v>11.5</v>
      </c>
      <c r="V18" s="274"/>
      <c r="W18" s="269">
        <v>15</v>
      </c>
      <c r="X18" s="270" t="s">
        <v>174</v>
      </c>
      <c r="Y18" s="271">
        <v>13.39</v>
      </c>
      <c r="Z18" s="281"/>
    </row>
    <row r="19" spans="1:26" ht="15" x14ac:dyDescent="0.25">
      <c r="A19" s="269">
        <v>16</v>
      </c>
      <c r="B19" s="270" t="s">
        <v>189</v>
      </c>
      <c r="C19" s="271">
        <v>13.45</v>
      </c>
      <c r="D19" s="272">
        <v>14</v>
      </c>
      <c r="E19" s="273">
        <v>12.86</v>
      </c>
      <c r="F19" s="274">
        <v>16.670000000000002</v>
      </c>
      <c r="G19" s="274">
        <v>13.68</v>
      </c>
      <c r="H19" s="274">
        <v>17.71</v>
      </c>
      <c r="I19" s="274"/>
      <c r="J19" s="274"/>
      <c r="K19" s="277">
        <v>11.88</v>
      </c>
      <c r="L19" s="275">
        <v>8.8000000000000007</v>
      </c>
      <c r="M19" s="276">
        <v>13</v>
      </c>
      <c r="N19" s="277"/>
      <c r="O19" s="277"/>
      <c r="P19" s="277"/>
      <c r="Q19" s="277"/>
      <c r="R19" s="278"/>
      <c r="S19" s="273"/>
      <c r="T19" s="274"/>
      <c r="U19" s="274">
        <v>15</v>
      </c>
      <c r="V19" s="274"/>
      <c r="W19" s="269">
        <v>16</v>
      </c>
      <c r="X19" s="270" t="s">
        <v>67</v>
      </c>
      <c r="Y19" s="271">
        <v>12.89</v>
      </c>
      <c r="Z19" s="281"/>
    </row>
    <row r="20" spans="1:26" ht="15" x14ac:dyDescent="0.25">
      <c r="A20" s="269">
        <v>17</v>
      </c>
      <c r="B20" s="270" t="s">
        <v>191</v>
      </c>
      <c r="C20" s="271">
        <v>11.73</v>
      </c>
      <c r="D20" s="272">
        <v>22</v>
      </c>
      <c r="E20" s="273">
        <v>15.71</v>
      </c>
      <c r="F20" s="274">
        <v>16</v>
      </c>
      <c r="G20" s="274">
        <v>14.91</v>
      </c>
      <c r="H20" s="274">
        <v>9.7100000000000009</v>
      </c>
      <c r="I20" s="274"/>
      <c r="J20" s="274"/>
      <c r="K20" s="277">
        <v>5.33</v>
      </c>
      <c r="L20" s="275">
        <v>10.9</v>
      </c>
      <c r="M20" s="276">
        <v>15.17</v>
      </c>
      <c r="N20" s="277"/>
      <c r="O20" s="277"/>
      <c r="P20" s="277"/>
      <c r="Q20" s="277"/>
      <c r="R20" s="278"/>
      <c r="S20" s="273"/>
      <c r="T20" s="274"/>
      <c r="U20" s="274">
        <v>9</v>
      </c>
      <c r="V20" s="274"/>
      <c r="W20" s="269">
        <v>17</v>
      </c>
      <c r="X20" s="270" t="s">
        <v>195</v>
      </c>
      <c r="Y20" s="271">
        <v>12.65</v>
      </c>
      <c r="Z20" s="282"/>
    </row>
    <row r="21" spans="1:26" ht="15" x14ac:dyDescent="0.25">
      <c r="A21" s="269">
        <v>18</v>
      </c>
      <c r="B21" s="270" t="s">
        <v>193</v>
      </c>
      <c r="C21" s="271">
        <v>14.42</v>
      </c>
      <c r="D21" s="272">
        <v>5</v>
      </c>
      <c r="E21" s="273">
        <v>12.71</v>
      </c>
      <c r="F21" s="274">
        <v>14.67</v>
      </c>
      <c r="G21" s="274">
        <v>15.56</v>
      </c>
      <c r="H21" s="274">
        <v>17.71</v>
      </c>
      <c r="I21" s="274"/>
      <c r="J21" s="274"/>
      <c r="K21" s="277">
        <v>13.88</v>
      </c>
      <c r="L21" s="275">
        <v>15.42</v>
      </c>
      <c r="M21" s="276">
        <v>14.17</v>
      </c>
      <c r="N21" s="277"/>
      <c r="O21" s="277"/>
      <c r="P21" s="277"/>
      <c r="Q21" s="277"/>
      <c r="R21" s="278"/>
      <c r="S21" s="273"/>
      <c r="T21" s="274"/>
      <c r="U21" s="274">
        <v>15.5</v>
      </c>
      <c r="V21" s="274"/>
      <c r="W21" s="269">
        <v>18</v>
      </c>
      <c r="X21" s="270" t="s">
        <v>199</v>
      </c>
      <c r="Y21" s="271">
        <v>12.65</v>
      </c>
      <c r="Z21" s="281"/>
    </row>
    <row r="22" spans="1:26" ht="15" x14ac:dyDescent="0.25">
      <c r="A22" s="269">
        <v>19</v>
      </c>
      <c r="B22" s="270" t="s">
        <v>195</v>
      </c>
      <c r="C22" s="271">
        <v>12.65</v>
      </c>
      <c r="D22" s="272">
        <v>17</v>
      </c>
      <c r="E22" s="273">
        <v>12.57</v>
      </c>
      <c r="F22" s="274">
        <v>15.67</v>
      </c>
      <c r="G22" s="274">
        <v>11.09</v>
      </c>
      <c r="H22" s="274">
        <v>12.57</v>
      </c>
      <c r="I22" s="274"/>
      <c r="J22" s="274"/>
      <c r="K22" s="277"/>
      <c r="L22" s="275">
        <v>12.5</v>
      </c>
      <c r="M22" s="276">
        <v>12.33</v>
      </c>
      <c r="N22" s="277"/>
      <c r="O22" s="277"/>
      <c r="P22" s="277"/>
      <c r="Q22" s="277">
        <v>12.11</v>
      </c>
      <c r="R22" s="278">
        <v>17.170000000000002</v>
      </c>
      <c r="S22" s="273"/>
      <c r="T22" s="274"/>
      <c r="U22" s="274">
        <v>9</v>
      </c>
      <c r="V22" s="274"/>
      <c r="W22" s="269">
        <v>19</v>
      </c>
      <c r="X22" s="270" t="s">
        <v>197</v>
      </c>
      <c r="Y22" s="271">
        <v>12.27</v>
      </c>
      <c r="Z22" s="281"/>
    </row>
    <row r="23" spans="1:26" ht="15.75" thickBot="1" x14ac:dyDescent="0.3">
      <c r="A23" s="269">
        <v>20</v>
      </c>
      <c r="B23" s="270" t="s">
        <v>197</v>
      </c>
      <c r="C23" s="271">
        <v>12.27</v>
      </c>
      <c r="D23" s="272">
        <v>19</v>
      </c>
      <c r="E23" s="273">
        <v>10.86</v>
      </c>
      <c r="F23" s="274">
        <v>15.67</v>
      </c>
      <c r="G23" s="274">
        <v>15.77</v>
      </c>
      <c r="H23" s="274">
        <v>16.57</v>
      </c>
      <c r="I23" s="274"/>
      <c r="J23" s="274"/>
      <c r="K23" s="277">
        <v>7.5</v>
      </c>
      <c r="L23" s="275">
        <v>15.42</v>
      </c>
      <c r="M23" s="276">
        <v>13.17</v>
      </c>
      <c r="N23" s="277"/>
      <c r="O23" s="277"/>
      <c r="P23" s="277"/>
      <c r="Q23" s="277"/>
      <c r="R23" s="278"/>
      <c r="S23" s="273"/>
      <c r="T23" s="274"/>
      <c r="U23" s="274">
        <v>16.5</v>
      </c>
      <c r="V23" s="274"/>
      <c r="W23" s="269">
        <v>20</v>
      </c>
      <c r="X23" s="270" t="s">
        <v>68</v>
      </c>
      <c r="Y23" s="271">
        <v>11.82</v>
      </c>
      <c r="Z23" s="283"/>
    </row>
    <row r="24" spans="1:26" ht="15" x14ac:dyDescent="0.25">
      <c r="A24" s="269">
        <v>21</v>
      </c>
      <c r="B24" s="270" t="s">
        <v>199</v>
      </c>
      <c r="C24" s="271">
        <v>12.65</v>
      </c>
      <c r="D24" s="272">
        <v>17</v>
      </c>
      <c r="E24" s="273">
        <v>13.29</v>
      </c>
      <c r="F24" s="274">
        <v>16.329999999999998</v>
      </c>
      <c r="G24" s="274">
        <v>15.55</v>
      </c>
      <c r="H24" s="274"/>
      <c r="I24" s="274">
        <v>17.329999999999998</v>
      </c>
      <c r="J24" s="274"/>
      <c r="K24" s="277">
        <v>10.17</v>
      </c>
      <c r="L24" s="275">
        <v>14.25</v>
      </c>
      <c r="M24" s="276">
        <v>10.17</v>
      </c>
      <c r="N24" s="277"/>
      <c r="O24" s="277"/>
      <c r="P24" s="277"/>
      <c r="Q24" s="277"/>
      <c r="R24" s="278"/>
      <c r="S24" s="273"/>
      <c r="T24" s="274"/>
      <c r="U24" s="274">
        <v>16.5</v>
      </c>
      <c r="V24" s="274"/>
      <c r="W24" s="269">
        <v>21</v>
      </c>
      <c r="X24" s="270" t="s">
        <v>170</v>
      </c>
      <c r="Y24" s="271">
        <v>11.81</v>
      </c>
      <c r="Z24" s="284"/>
    </row>
    <row r="25" spans="1:26" ht="15" x14ac:dyDescent="0.25">
      <c r="A25" s="269">
        <v>22</v>
      </c>
      <c r="B25" s="270" t="s">
        <v>72</v>
      </c>
      <c r="C25" s="271">
        <v>15.92</v>
      </c>
      <c r="D25" s="272">
        <v>3</v>
      </c>
      <c r="E25" s="273">
        <v>16.43</v>
      </c>
      <c r="F25" s="274">
        <v>16.670000000000002</v>
      </c>
      <c r="G25" s="274">
        <v>18.5</v>
      </c>
      <c r="H25" s="274">
        <v>16.57</v>
      </c>
      <c r="I25" s="274"/>
      <c r="J25" s="274"/>
      <c r="K25" s="277">
        <v>16.63</v>
      </c>
      <c r="L25" s="275">
        <v>18.170000000000002</v>
      </c>
      <c r="M25" s="276">
        <v>13.67</v>
      </c>
      <c r="N25" s="277"/>
      <c r="O25" s="277"/>
      <c r="P25" s="277"/>
      <c r="Q25" s="277"/>
      <c r="R25" s="278"/>
      <c r="S25" s="273"/>
      <c r="T25" s="274">
        <v>8.75</v>
      </c>
      <c r="U25" s="274">
        <v>18.5</v>
      </c>
      <c r="V25" s="274"/>
      <c r="W25" s="269">
        <v>22</v>
      </c>
      <c r="X25" s="270" t="s">
        <v>191</v>
      </c>
      <c r="Y25" s="271">
        <v>11.73</v>
      </c>
      <c r="Z25" s="285"/>
    </row>
    <row r="26" spans="1:26" ht="15" x14ac:dyDescent="0.25">
      <c r="A26" s="269">
        <v>23</v>
      </c>
      <c r="B26" s="270" t="s">
        <v>202</v>
      </c>
      <c r="C26" s="271">
        <v>10.64</v>
      </c>
      <c r="D26" s="272">
        <v>26</v>
      </c>
      <c r="E26" s="273">
        <v>12</v>
      </c>
      <c r="F26" s="274">
        <v>15.83</v>
      </c>
      <c r="G26" s="274">
        <v>13.09</v>
      </c>
      <c r="H26" s="274"/>
      <c r="I26" s="274"/>
      <c r="J26" s="274">
        <v>9.73</v>
      </c>
      <c r="K26" s="277">
        <v>5.38</v>
      </c>
      <c r="L26" s="275">
        <v>13.58</v>
      </c>
      <c r="M26" s="276">
        <v>12.17</v>
      </c>
      <c r="N26" s="277"/>
      <c r="O26" s="277"/>
      <c r="P26" s="277"/>
      <c r="Q26" s="277"/>
      <c r="R26" s="278"/>
      <c r="S26" s="273"/>
      <c r="T26" s="274"/>
      <c r="U26" s="274">
        <v>12.5</v>
      </c>
      <c r="V26" s="274"/>
      <c r="W26" s="269">
        <v>23</v>
      </c>
      <c r="X26" s="270" t="s">
        <v>69</v>
      </c>
      <c r="Y26" s="271">
        <v>11.6</v>
      </c>
      <c r="Z26" s="285"/>
    </row>
    <row r="27" spans="1:26" ht="15" x14ac:dyDescent="0.25">
      <c r="A27" s="269">
        <v>24</v>
      </c>
      <c r="B27" s="270" t="s">
        <v>68</v>
      </c>
      <c r="C27" s="271">
        <v>11.82</v>
      </c>
      <c r="D27" s="272">
        <v>20</v>
      </c>
      <c r="E27" s="273">
        <v>11.43</v>
      </c>
      <c r="F27" s="274">
        <v>14</v>
      </c>
      <c r="G27" s="274">
        <v>15.95</v>
      </c>
      <c r="H27" s="274">
        <v>14.29</v>
      </c>
      <c r="I27" s="274"/>
      <c r="J27" s="274"/>
      <c r="K27" s="277">
        <v>8.5</v>
      </c>
      <c r="L27" s="275">
        <v>11.8</v>
      </c>
      <c r="M27" s="276">
        <v>11.83</v>
      </c>
      <c r="N27" s="277"/>
      <c r="O27" s="277"/>
      <c r="P27" s="277"/>
      <c r="Q27" s="277"/>
      <c r="R27" s="278"/>
      <c r="S27" s="273"/>
      <c r="T27" s="274"/>
      <c r="U27" s="274">
        <v>13</v>
      </c>
      <c r="V27" s="274"/>
      <c r="W27" s="269">
        <v>24</v>
      </c>
      <c r="X27" s="270" t="s">
        <v>168</v>
      </c>
      <c r="Y27" s="271">
        <v>11.27</v>
      </c>
      <c r="Z27" s="285"/>
    </row>
    <row r="28" spans="1:26" ht="15" x14ac:dyDescent="0.25">
      <c r="A28" s="269">
        <v>25</v>
      </c>
      <c r="B28" s="270" t="s">
        <v>205</v>
      </c>
      <c r="C28" s="271">
        <v>10.25</v>
      </c>
      <c r="D28" s="272">
        <v>27</v>
      </c>
      <c r="E28" s="273">
        <v>10.29</v>
      </c>
      <c r="F28" s="274">
        <v>15.67</v>
      </c>
      <c r="G28" s="274">
        <v>9.92</v>
      </c>
      <c r="H28" s="274">
        <v>14.86</v>
      </c>
      <c r="I28" s="274"/>
      <c r="J28" s="274"/>
      <c r="K28" s="277">
        <v>5.88</v>
      </c>
      <c r="L28" s="275">
        <v>11.3</v>
      </c>
      <c r="M28" s="276">
        <v>10.5</v>
      </c>
      <c r="N28" s="277"/>
      <c r="O28" s="277"/>
      <c r="P28" s="277"/>
      <c r="Q28" s="277"/>
      <c r="R28" s="278"/>
      <c r="S28" s="273"/>
      <c r="T28" s="274"/>
      <c r="U28" s="274">
        <v>13</v>
      </c>
      <c r="V28" s="274"/>
      <c r="W28" s="269">
        <v>25</v>
      </c>
      <c r="X28" s="270" t="s">
        <v>70</v>
      </c>
      <c r="Y28" s="271">
        <v>11.23</v>
      </c>
      <c r="Z28" s="286"/>
    </row>
    <row r="29" spans="1:26" ht="15" x14ac:dyDescent="0.25">
      <c r="A29" s="269">
        <v>26</v>
      </c>
      <c r="B29" s="270" t="s">
        <v>69</v>
      </c>
      <c r="C29" s="271">
        <v>11.6</v>
      </c>
      <c r="D29" s="272">
        <v>23</v>
      </c>
      <c r="E29" s="273">
        <v>12.14</v>
      </c>
      <c r="F29" s="274">
        <v>18.329999999999998</v>
      </c>
      <c r="G29" s="274">
        <v>10.86</v>
      </c>
      <c r="H29" s="274">
        <v>14.86</v>
      </c>
      <c r="I29" s="274"/>
      <c r="J29" s="274"/>
      <c r="K29" s="277">
        <v>6.25</v>
      </c>
      <c r="L29" s="275">
        <v>16.04</v>
      </c>
      <c r="M29" s="276">
        <v>13</v>
      </c>
      <c r="N29" s="277"/>
      <c r="O29" s="277"/>
      <c r="P29" s="277"/>
      <c r="Q29" s="277"/>
      <c r="R29" s="278"/>
      <c r="S29" s="273"/>
      <c r="T29" s="274"/>
      <c r="U29" s="274"/>
      <c r="V29" s="274"/>
      <c r="W29" s="269">
        <v>26</v>
      </c>
      <c r="X29" s="270" t="s">
        <v>202</v>
      </c>
      <c r="Y29" s="271">
        <v>10.64</v>
      </c>
      <c r="Z29" s="285"/>
    </row>
    <row r="30" spans="1:26" ht="15" x14ac:dyDescent="0.25">
      <c r="A30" s="269">
        <v>27</v>
      </c>
      <c r="B30" s="270" t="s">
        <v>70</v>
      </c>
      <c r="C30" s="271">
        <v>11.23</v>
      </c>
      <c r="D30" s="272">
        <v>25</v>
      </c>
      <c r="E30" s="273">
        <v>11.29</v>
      </c>
      <c r="F30" s="274">
        <v>13.67</v>
      </c>
      <c r="G30" s="274">
        <v>12.77</v>
      </c>
      <c r="H30" s="274">
        <v>15.43</v>
      </c>
      <c r="I30" s="274"/>
      <c r="J30" s="274"/>
      <c r="K30" s="277">
        <v>9.25</v>
      </c>
      <c r="L30" s="275">
        <v>11.5</v>
      </c>
      <c r="M30" s="276">
        <v>10.17</v>
      </c>
      <c r="N30" s="277"/>
      <c r="O30" s="277"/>
      <c r="P30" s="277"/>
      <c r="Q30" s="277"/>
      <c r="R30" s="278"/>
      <c r="S30" s="273"/>
      <c r="T30" s="274"/>
      <c r="U30" s="274">
        <v>11</v>
      </c>
      <c r="V30" s="274"/>
      <c r="W30" s="269">
        <v>27</v>
      </c>
      <c r="X30" s="270" t="s">
        <v>205</v>
      </c>
      <c r="Y30" s="271">
        <v>10.25</v>
      </c>
      <c r="Z30" s="287"/>
    </row>
    <row r="31" spans="1:26" ht="15.75" thickBot="1" x14ac:dyDescent="0.3">
      <c r="A31" s="288">
        <v>28</v>
      </c>
      <c r="B31" s="289" t="s">
        <v>209</v>
      </c>
      <c r="C31" s="290">
        <v>14.04</v>
      </c>
      <c r="D31" s="291">
        <v>9</v>
      </c>
      <c r="E31" s="292">
        <v>12</v>
      </c>
      <c r="F31" s="293">
        <v>17.5</v>
      </c>
      <c r="G31" s="293">
        <v>14.77</v>
      </c>
      <c r="H31" s="293">
        <v>16</v>
      </c>
      <c r="I31" s="293"/>
      <c r="J31" s="293"/>
      <c r="K31" s="296">
        <v>13.75</v>
      </c>
      <c r="L31" s="294">
        <v>18</v>
      </c>
      <c r="M31" s="295">
        <v>12.33</v>
      </c>
      <c r="N31" s="296"/>
      <c r="O31" s="296"/>
      <c r="P31" s="296"/>
      <c r="Q31" s="296"/>
      <c r="R31" s="297">
        <v>13</v>
      </c>
      <c r="S31" s="292"/>
      <c r="T31" s="293"/>
      <c r="U31" s="293">
        <v>16.5</v>
      </c>
      <c r="V31" s="293"/>
      <c r="W31" s="288">
        <v>28</v>
      </c>
      <c r="X31" s="289" t="s">
        <v>62</v>
      </c>
      <c r="Y31" s="290">
        <v>9.4700000000000006</v>
      </c>
      <c r="Z31" s="298"/>
    </row>
    <row r="32" spans="1:26" ht="15.75" customHeight="1" thickBot="1" x14ac:dyDescent="0.25">
      <c r="A32" s="151"/>
      <c r="B32" s="299" t="s">
        <v>611</v>
      </c>
      <c r="C32" s="300">
        <v>13.09</v>
      </c>
      <c r="D32" s="301"/>
      <c r="E32" s="302">
        <v>12.81</v>
      </c>
      <c r="F32" s="303">
        <v>15.99</v>
      </c>
      <c r="G32" s="303">
        <v>13.88</v>
      </c>
      <c r="H32" s="303">
        <v>15.6</v>
      </c>
      <c r="I32" s="303">
        <v>17.04</v>
      </c>
      <c r="J32" s="303">
        <v>15.24</v>
      </c>
      <c r="K32" s="306">
        <v>10.210000000000001</v>
      </c>
      <c r="L32" s="304">
        <v>14.28</v>
      </c>
      <c r="M32" s="305">
        <v>12.54</v>
      </c>
      <c r="N32" s="306">
        <v>12.78</v>
      </c>
      <c r="O32" s="306">
        <v>13.26</v>
      </c>
      <c r="P32" s="306">
        <v>13.07</v>
      </c>
      <c r="Q32" s="306">
        <v>14.85</v>
      </c>
      <c r="R32" s="307">
        <v>16.13</v>
      </c>
      <c r="S32" s="302">
        <v>13.4</v>
      </c>
      <c r="T32" s="303">
        <v>8.75</v>
      </c>
      <c r="U32" s="303">
        <v>14.54</v>
      </c>
      <c r="V32" s="303">
        <v>17.149999999999999</v>
      </c>
      <c r="W32" s="892" t="s">
        <v>611</v>
      </c>
      <c r="X32" s="893"/>
      <c r="Y32" s="300">
        <v>13.09</v>
      </c>
      <c r="Z32" s="308"/>
    </row>
    <row r="33" spans="1:26" ht="14.25" x14ac:dyDescent="0.2">
      <c r="A33" s="309"/>
      <c r="B33" s="310" t="s">
        <v>51</v>
      </c>
      <c r="C33" s="311">
        <v>9.4700000000000006</v>
      </c>
      <c r="D33" s="312"/>
      <c r="E33" s="313">
        <v>9.2899999999999991</v>
      </c>
      <c r="F33" s="314">
        <v>13.67</v>
      </c>
      <c r="G33" s="314">
        <v>9.08</v>
      </c>
      <c r="H33" s="314">
        <v>9.7100000000000009</v>
      </c>
      <c r="I33" s="314">
        <v>16.75</v>
      </c>
      <c r="J33" s="314">
        <v>9.73</v>
      </c>
      <c r="K33" s="317">
        <v>5.33</v>
      </c>
      <c r="L33" s="315">
        <v>8.8000000000000007</v>
      </c>
      <c r="M33" s="316">
        <v>7.5</v>
      </c>
      <c r="N33" s="317">
        <v>12.78</v>
      </c>
      <c r="O33" s="317">
        <v>11.02</v>
      </c>
      <c r="P33" s="317">
        <v>13.07</v>
      </c>
      <c r="Q33" s="317">
        <v>12.11</v>
      </c>
      <c r="R33" s="318">
        <v>13</v>
      </c>
      <c r="S33" s="313">
        <v>12.17</v>
      </c>
      <c r="T33" s="314">
        <v>8.75</v>
      </c>
      <c r="U33" s="314">
        <v>9</v>
      </c>
      <c r="V33" s="314">
        <v>16.559999999999999</v>
      </c>
      <c r="W33" s="309"/>
      <c r="X33" s="310" t="s">
        <v>51</v>
      </c>
      <c r="Y33" s="311">
        <v>9.4700000000000006</v>
      </c>
      <c r="Z33" s="66"/>
    </row>
    <row r="34" spans="1:26" ht="14.25" x14ac:dyDescent="0.2">
      <c r="A34" s="319"/>
      <c r="B34" s="320" t="s">
        <v>52</v>
      </c>
      <c r="C34" s="321">
        <v>16.100000000000001</v>
      </c>
      <c r="D34" s="322"/>
      <c r="E34" s="323">
        <v>17.29</v>
      </c>
      <c r="F34" s="324">
        <v>18.329999999999998</v>
      </c>
      <c r="G34" s="324">
        <v>18.5</v>
      </c>
      <c r="H34" s="324">
        <v>17.71</v>
      </c>
      <c r="I34" s="324">
        <v>17.329999999999998</v>
      </c>
      <c r="J34" s="324">
        <v>18.329999999999998</v>
      </c>
      <c r="K34" s="327">
        <v>16.63</v>
      </c>
      <c r="L34" s="325">
        <v>18.170000000000002</v>
      </c>
      <c r="M34" s="326">
        <v>15.67</v>
      </c>
      <c r="N34" s="327">
        <v>12.78</v>
      </c>
      <c r="O34" s="327">
        <v>17.22</v>
      </c>
      <c r="P34" s="327">
        <v>13.07</v>
      </c>
      <c r="Q34" s="327">
        <v>18</v>
      </c>
      <c r="R34" s="328">
        <v>19.670000000000002</v>
      </c>
      <c r="S34" s="323">
        <v>14.63</v>
      </c>
      <c r="T34" s="324">
        <v>8.75</v>
      </c>
      <c r="U34" s="324">
        <v>19</v>
      </c>
      <c r="V34" s="324">
        <v>17.559999999999999</v>
      </c>
      <c r="W34" s="319"/>
      <c r="X34" s="320" t="s">
        <v>52</v>
      </c>
      <c r="Y34" s="321">
        <v>16.100000000000001</v>
      </c>
      <c r="Z34" s="66"/>
    </row>
    <row r="35" spans="1:26" ht="14.25" x14ac:dyDescent="0.2">
      <c r="A35" s="319"/>
      <c r="B35" s="320" t="s">
        <v>53</v>
      </c>
      <c r="C35" s="321">
        <v>0</v>
      </c>
      <c r="D35" s="322"/>
      <c r="E35" s="323">
        <v>0</v>
      </c>
      <c r="F35" s="324">
        <v>0</v>
      </c>
      <c r="G35" s="324">
        <v>0</v>
      </c>
      <c r="H35" s="324">
        <v>0</v>
      </c>
      <c r="I35" s="324">
        <v>0</v>
      </c>
      <c r="J35" s="324">
        <v>0</v>
      </c>
      <c r="K35" s="327">
        <v>28.57</v>
      </c>
      <c r="L35" s="325">
        <v>0</v>
      </c>
      <c r="M35" s="326">
        <v>3.57</v>
      </c>
      <c r="N35" s="327">
        <v>0</v>
      </c>
      <c r="O35" s="327">
        <v>0</v>
      </c>
      <c r="P35" s="327">
        <v>0</v>
      </c>
      <c r="Q35" s="327">
        <v>0</v>
      </c>
      <c r="R35" s="328">
        <v>0</v>
      </c>
      <c r="S35" s="323">
        <v>0</v>
      </c>
      <c r="T35" s="324">
        <v>0</v>
      </c>
      <c r="U35" s="324">
        <v>0</v>
      </c>
      <c r="V35" s="324">
        <v>0</v>
      </c>
      <c r="W35" s="319"/>
      <c r="X35" s="320" t="s">
        <v>53</v>
      </c>
      <c r="Y35" s="321">
        <v>0</v>
      </c>
      <c r="Z35" s="66"/>
    </row>
    <row r="36" spans="1:26" ht="14.25" x14ac:dyDescent="0.2">
      <c r="A36" s="319"/>
      <c r="B36" s="320" t="s">
        <v>54</v>
      </c>
      <c r="C36" s="321">
        <v>32.14</v>
      </c>
      <c r="D36" s="322"/>
      <c r="E36" s="323">
        <v>35.71</v>
      </c>
      <c r="F36" s="324">
        <v>0</v>
      </c>
      <c r="G36" s="324">
        <v>28.57</v>
      </c>
      <c r="H36" s="324">
        <v>5</v>
      </c>
      <c r="I36" s="324">
        <v>0</v>
      </c>
      <c r="J36" s="324">
        <v>16.670000000000002</v>
      </c>
      <c r="K36" s="327">
        <v>39.29</v>
      </c>
      <c r="L36" s="325">
        <v>21.43</v>
      </c>
      <c r="M36" s="326">
        <v>35.71</v>
      </c>
      <c r="N36" s="327">
        <v>0</v>
      </c>
      <c r="O36" s="327">
        <v>26.32</v>
      </c>
      <c r="P36" s="327">
        <v>0</v>
      </c>
      <c r="Q36" s="327">
        <v>0</v>
      </c>
      <c r="R36" s="328">
        <v>0</v>
      </c>
      <c r="S36" s="323">
        <v>0</v>
      </c>
      <c r="T36" s="324">
        <v>100</v>
      </c>
      <c r="U36" s="324">
        <v>23.08</v>
      </c>
      <c r="V36" s="324">
        <v>0</v>
      </c>
      <c r="W36" s="319"/>
      <c r="X36" s="320" t="s">
        <v>54</v>
      </c>
      <c r="Y36" s="321">
        <v>32.14</v>
      </c>
      <c r="Z36" s="66"/>
    </row>
    <row r="37" spans="1:26" ht="15" thickBot="1" x14ac:dyDescent="0.25">
      <c r="A37" s="319"/>
      <c r="B37" s="320" t="s">
        <v>55</v>
      </c>
      <c r="C37" s="329">
        <v>67.86</v>
      </c>
      <c r="D37" s="330"/>
      <c r="E37" s="323">
        <v>64.290000000000006</v>
      </c>
      <c r="F37" s="324">
        <v>100</v>
      </c>
      <c r="G37" s="324">
        <v>71.430000000000007</v>
      </c>
      <c r="H37" s="324">
        <v>95</v>
      </c>
      <c r="I37" s="324">
        <v>100</v>
      </c>
      <c r="J37" s="324">
        <v>83.33</v>
      </c>
      <c r="K37" s="327">
        <v>32.14</v>
      </c>
      <c r="L37" s="325">
        <v>78.569999999999993</v>
      </c>
      <c r="M37" s="331">
        <v>60.71</v>
      </c>
      <c r="N37" s="332">
        <v>100</v>
      </c>
      <c r="O37" s="332">
        <v>73.680000000000007</v>
      </c>
      <c r="P37" s="332">
        <v>100</v>
      </c>
      <c r="Q37" s="332">
        <v>100</v>
      </c>
      <c r="R37" s="333">
        <v>100</v>
      </c>
      <c r="S37" s="323">
        <v>100</v>
      </c>
      <c r="T37" s="324">
        <v>0</v>
      </c>
      <c r="U37" s="324">
        <v>76.92</v>
      </c>
      <c r="V37" s="324">
        <v>100</v>
      </c>
      <c r="W37" s="319"/>
      <c r="X37" s="320" t="s">
        <v>55</v>
      </c>
      <c r="Y37" s="329">
        <v>67.86</v>
      </c>
      <c r="Z37" s="66"/>
    </row>
    <row r="40" spans="1:26" ht="18.75" thickBot="1" x14ac:dyDescent="0.3">
      <c r="A40" s="894" t="s">
        <v>632</v>
      </c>
      <c r="B40" s="894"/>
      <c r="C40" s="894"/>
      <c r="D40" s="894"/>
      <c r="E40" s="894"/>
      <c r="F40" s="894"/>
      <c r="G40" s="894"/>
      <c r="H40" s="894"/>
      <c r="I40" s="894"/>
      <c r="J40" s="894"/>
      <c r="K40" s="894"/>
      <c r="L40" s="894"/>
      <c r="M40" s="894"/>
      <c r="N40" s="894"/>
      <c r="O40" s="894"/>
      <c r="P40" s="894"/>
      <c r="Q40" s="894"/>
      <c r="R40" s="894"/>
      <c r="S40" s="894"/>
      <c r="T40" s="894"/>
      <c r="U40" s="894"/>
      <c r="V40" s="894"/>
      <c r="W40" s="894"/>
      <c r="X40" s="894"/>
      <c r="Y40" s="894"/>
    </row>
    <row r="41" spans="1:26" ht="15" x14ac:dyDescent="0.25">
      <c r="A41" s="431"/>
      <c r="B41" s="432"/>
      <c r="C41" s="433" t="s">
        <v>94</v>
      </c>
      <c r="D41" s="434" t="s">
        <v>95</v>
      </c>
      <c r="E41" s="435" t="s">
        <v>96</v>
      </c>
      <c r="F41" s="436" t="s">
        <v>97</v>
      </c>
      <c r="G41" s="436" t="s">
        <v>98</v>
      </c>
      <c r="H41" s="436" t="s">
        <v>99</v>
      </c>
      <c r="I41" s="436" t="s">
        <v>610</v>
      </c>
      <c r="J41" s="436" t="s">
        <v>100</v>
      </c>
      <c r="K41" s="437" t="s">
        <v>101</v>
      </c>
      <c r="L41" s="438" t="s">
        <v>102</v>
      </c>
      <c r="M41" s="439" t="s">
        <v>103</v>
      </c>
      <c r="N41" s="437" t="s">
        <v>104</v>
      </c>
      <c r="O41" s="437" t="s">
        <v>105</v>
      </c>
      <c r="P41" s="437" t="s">
        <v>115</v>
      </c>
      <c r="Q41" s="440" t="s">
        <v>106</v>
      </c>
      <c r="R41" s="441" t="s">
        <v>124</v>
      </c>
      <c r="S41" s="435" t="s">
        <v>107</v>
      </c>
      <c r="T41" s="436" t="s">
        <v>108</v>
      </c>
      <c r="U41" s="436" t="s">
        <v>109</v>
      </c>
      <c r="V41" s="436" t="s">
        <v>110</v>
      </c>
      <c r="W41" s="442"/>
      <c r="X41" s="443"/>
      <c r="Y41" s="444" t="s">
        <v>111</v>
      </c>
      <c r="Z41" s="445" t="s">
        <v>129</v>
      </c>
    </row>
    <row r="42" spans="1:26" ht="15.75" x14ac:dyDescent="0.25">
      <c r="A42" s="446">
        <v>1</v>
      </c>
      <c r="B42" s="447" t="s">
        <v>168</v>
      </c>
      <c r="C42" s="448">
        <v>12.29</v>
      </c>
      <c r="D42" s="449">
        <v>20</v>
      </c>
      <c r="E42" s="450">
        <v>14.22</v>
      </c>
      <c r="F42" s="451">
        <v>15.33</v>
      </c>
      <c r="G42" s="451">
        <v>13.09</v>
      </c>
      <c r="H42" s="451">
        <v>14.86</v>
      </c>
      <c r="I42" s="451"/>
      <c r="J42" s="451"/>
      <c r="K42" s="452">
        <v>6.69</v>
      </c>
      <c r="L42" s="453">
        <v>12.5</v>
      </c>
      <c r="M42" s="454">
        <v>13.67</v>
      </c>
      <c r="N42" s="452"/>
      <c r="O42" s="452"/>
      <c r="P42" s="452"/>
      <c r="Q42" s="455"/>
      <c r="R42" s="456"/>
      <c r="S42" s="451"/>
      <c r="T42" s="451"/>
      <c r="U42" s="451">
        <v>16</v>
      </c>
      <c r="V42" s="451"/>
      <c r="W42" s="457">
        <v>1</v>
      </c>
      <c r="X42" s="458" t="s">
        <v>177</v>
      </c>
      <c r="Y42" s="459">
        <v>16.329999999999998</v>
      </c>
      <c r="Z42" s="460"/>
    </row>
    <row r="43" spans="1:26" ht="15.75" x14ac:dyDescent="0.25">
      <c r="A43" s="446">
        <v>2</v>
      </c>
      <c r="B43" s="447" t="s">
        <v>170</v>
      </c>
      <c r="C43" s="448">
        <v>11.84</v>
      </c>
      <c r="D43" s="449">
        <v>22</v>
      </c>
      <c r="E43" s="450">
        <v>14.22</v>
      </c>
      <c r="F43" s="451">
        <v>14.67</v>
      </c>
      <c r="G43" s="451">
        <v>12.41</v>
      </c>
      <c r="H43" s="451">
        <v>16.57</v>
      </c>
      <c r="I43" s="451"/>
      <c r="J43" s="451"/>
      <c r="K43" s="452">
        <v>7.38</v>
      </c>
      <c r="L43" s="453">
        <v>12</v>
      </c>
      <c r="M43" s="454">
        <v>11</v>
      </c>
      <c r="N43" s="452"/>
      <c r="O43" s="452"/>
      <c r="P43" s="452"/>
      <c r="Q43" s="455"/>
      <c r="R43" s="456"/>
      <c r="S43" s="451"/>
      <c r="T43" s="451"/>
      <c r="U43" s="451">
        <v>17</v>
      </c>
      <c r="V43" s="451"/>
      <c r="W43" s="457">
        <v>2</v>
      </c>
      <c r="X43" s="458" t="s">
        <v>64</v>
      </c>
      <c r="Y43" s="459">
        <v>16.28</v>
      </c>
      <c r="Z43" s="460"/>
    </row>
    <row r="44" spans="1:26" ht="15.75" x14ac:dyDescent="0.25">
      <c r="A44" s="446">
        <v>3</v>
      </c>
      <c r="B44" s="447" t="s">
        <v>59</v>
      </c>
      <c r="C44" s="448">
        <v>14.44</v>
      </c>
      <c r="D44" s="449">
        <v>9</v>
      </c>
      <c r="E44" s="450">
        <v>15</v>
      </c>
      <c r="F44" s="451">
        <v>16.5</v>
      </c>
      <c r="G44" s="451">
        <v>15.78</v>
      </c>
      <c r="H44" s="451"/>
      <c r="I44" s="451"/>
      <c r="J44" s="451">
        <v>17</v>
      </c>
      <c r="K44" s="452">
        <v>11.71</v>
      </c>
      <c r="L44" s="453">
        <v>16</v>
      </c>
      <c r="M44" s="454">
        <v>14.33</v>
      </c>
      <c r="N44" s="452"/>
      <c r="O44" s="452"/>
      <c r="P44" s="452"/>
      <c r="Q44" s="455"/>
      <c r="R44" s="456"/>
      <c r="S44" s="451"/>
      <c r="T44" s="451"/>
      <c r="U44" s="451">
        <v>17</v>
      </c>
      <c r="V44" s="451">
        <v>11.75</v>
      </c>
      <c r="W44" s="457">
        <v>3</v>
      </c>
      <c r="X44" s="458" t="s">
        <v>66</v>
      </c>
      <c r="Y44" s="459">
        <v>15.16</v>
      </c>
      <c r="Z44" s="460"/>
    </row>
    <row r="45" spans="1:26" ht="15.75" x14ac:dyDescent="0.25">
      <c r="A45" s="446">
        <v>4</v>
      </c>
      <c r="B45" s="447" t="s">
        <v>60</v>
      </c>
      <c r="C45" s="448">
        <v>14.41</v>
      </c>
      <c r="D45" s="449">
        <v>10</v>
      </c>
      <c r="E45" s="450">
        <v>13.22</v>
      </c>
      <c r="F45" s="451">
        <v>13.25</v>
      </c>
      <c r="G45" s="451">
        <v>14</v>
      </c>
      <c r="H45" s="451">
        <v>15.71</v>
      </c>
      <c r="I45" s="451"/>
      <c r="J45" s="451"/>
      <c r="K45" s="452"/>
      <c r="L45" s="453">
        <v>13.5</v>
      </c>
      <c r="M45" s="454">
        <v>14.33</v>
      </c>
      <c r="N45" s="452"/>
      <c r="O45" s="452">
        <v>13.66</v>
      </c>
      <c r="P45" s="452"/>
      <c r="Q45" s="455"/>
      <c r="R45" s="456"/>
      <c r="S45" s="451"/>
      <c r="T45" s="451"/>
      <c r="U45" s="451">
        <v>17</v>
      </c>
      <c r="V45" s="451"/>
      <c r="W45" s="457">
        <v>4</v>
      </c>
      <c r="X45" s="458" t="s">
        <v>179</v>
      </c>
      <c r="Y45" s="459">
        <v>14.98</v>
      </c>
      <c r="Z45" s="460"/>
    </row>
    <row r="46" spans="1:26" ht="15.75" x14ac:dyDescent="0.25">
      <c r="A46" s="446">
        <v>5</v>
      </c>
      <c r="B46" s="447" t="s">
        <v>174</v>
      </c>
      <c r="C46" s="448">
        <v>14.13</v>
      </c>
      <c r="D46" s="449">
        <v>11</v>
      </c>
      <c r="E46" s="450">
        <v>13.44</v>
      </c>
      <c r="F46" s="451">
        <v>14.75</v>
      </c>
      <c r="G46" s="451">
        <v>12.45</v>
      </c>
      <c r="H46" s="451">
        <v>16.86</v>
      </c>
      <c r="I46" s="451"/>
      <c r="J46" s="451"/>
      <c r="K46" s="452">
        <v>13.28</v>
      </c>
      <c r="L46" s="453">
        <v>11.5</v>
      </c>
      <c r="M46" s="454">
        <v>14.67</v>
      </c>
      <c r="N46" s="452"/>
      <c r="O46" s="452"/>
      <c r="P46" s="452"/>
      <c r="Q46" s="455"/>
      <c r="R46" s="456"/>
      <c r="S46" s="451"/>
      <c r="T46" s="451"/>
      <c r="U46" s="451">
        <v>17</v>
      </c>
      <c r="V46" s="451"/>
      <c r="W46" s="457">
        <v>5</v>
      </c>
      <c r="X46" s="458" t="s">
        <v>193</v>
      </c>
      <c r="Y46" s="459">
        <v>14.79</v>
      </c>
      <c r="Z46" s="460"/>
    </row>
    <row r="47" spans="1:26" ht="15.75" x14ac:dyDescent="0.25">
      <c r="A47" s="446">
        <v>6</v>
      </c>
      <c r="B47" s="447" t="s">
        <v>61</v>
      </c>
      <c r="C47" s="448">
        <v>14.78</v>
      </c>
      <c r="D47" s="449">
        <v>6</v>
      </c>
      <c r="E47" s="450">
        <v>15.33</v>
      </c>
      <c r="F47" s="451">
        <v>16.5</v>
      </c>
      <c r="G47" s="451">
        <v>15.82</v>
      </c>
      <c r="H47" s="451"/>
      <c r="I47" s="451"/>
      <c r="J47" s="451">
        <v>19.43</v>
      </c>
      <c r="K47" s="452">
        <v>12.5</v>
      </c>
      <c r="L47" s="453">
        <v>16.25</v>
      </c>
      <c r="M47" s="454">
        <v>14.17</v>
      </c>
      <c r="N47" s="452"/>
      <c r="O47" s="452"/>
      <c r="P47" s="452"/>
      <c r="Q47" s="455"/>
      <c r="R47" s="456"/>
      <c r="S47" s="451"/>
      <c r="T47" s="451"/>
      <c r="U47" s="451">
        <v>17</v>
      </c>
      <c r="V47" s="451"/>
      <c r="W47" s="457">
        <v>6</v>
      </c>
      <c r="X47" s="458" t="s">
        <v>61</v>
      </c>
      <c r="Y47" s="459">
        <v>14.78</v>
      </c>
      <c r="Z47" s="460"/>
    </row>
    <row r="48" spans="1:26" ht="15.75" x14ac:dyDescent="0.25">
      <c r="A48" s="446">
        <v>7</v>
      </c>
      <c r="B48" s="447" t="s">
        <v>177</v>
      </c>
      <c r="C48" s="448">
        <v>16.329999999999998</v>
      </c>
      <c r="D48" s="449">
        <v>1</v>
      </c>
      <c r="E48" s="450">
        <v>13</v>
      </c>
      <c r="F48" s="451">
        <v>15.92</v>
      </c>
      <c r="G48" s="451">
        <v>15</v>
      </c>
      <c r="H48" s="451">
        <v>15.71</v>
      </c>
      <c r="I48" s="451"/>
      <c r="J48" s="451"/>
      <c r="K48" s="452"/>
      <c r="L48" s="453">
        <v>13.75</v>
      </c>
      <c r="M48" s="454">
        <v>17</v>
      </c>
      <c r="N48" s="452"/>
      <c r="O48" s="452"/>
      <c r="P48" s="452"/>
      <c r="Q48" s="455">
        <v>17.54</v>
      </c>
      <c r="R48" s="456"/>
      <c r="S48" s="451">
        <v>16</v>
      </c>
      <c r="T48" s="451"/>
      <c r="U48" s="451">
        <v>17</v>
      </c>
      <c r="V48" s="451"/>
      <c r="W48" s="457">
        <v>7</v>
      </c>
      <c r="X48" s="458" t="s">
        <v>189</v>
      </c>
      <c r="Y48" s="459">
        <v>14.65</v>
      </c>
      <c r="Z48" s="460"/>
    </row>
    <row r="49" spans="1:26" ht="15.75" x14ac:dyDescent="0.25">
      <c r="A49" s="446">
        <v>8</v>
      </c>
      <c r="B49" s="447" t="s">
        <v>179</v>
      </c>
      <c r="C49" s="448">
        <v>14.98</v>
      </c>
      <c r="D49" s="449">
        <v>4</v>
      </c>
      <c r="E49" s="450">
        <v>13.78</v>
      </c>
      <c r="F49" s="451">
        <v>14.33</v>
      </c>
      <c r="G49" s="451">
        <v>16.77</v>
      </c>
      <c r="H49" s="451"/>
      <c r="I49" s="451">
        <v>15.93</v>
      </c>
      <c r="J49" s="451"/>
      <c r="K49" s="452">
        <v>15.11</v>
      </c>
      <c r="L49" s="453">
        <v>15</v>
      </c>
      <c r="M49" s="454">
        <v>14.17</v>
      </c>
      <c r="N49" s="452"/>
      <c r="O49" s="452"/>
      <c r="P49" s="452"/>
      <c r="Q49" s="455"/>
      <c r="R49" s="456"/>
      <c r="S49" s="451"/>
      <c r="T49" s="451"/>
      <c r="U49" s="451">
        <v>17</v>
      </c>
      <c r="V49" s="451"/>
      <c r="W49" s="457">
        <v>8</v>
      </c>
      <c r="X49" s="458" t="s">
        <v>72</v>
      </c>
      <c r="Y49" s="459">
        <v>14.56</v>
      </c>
      <c r="Z49" s="460"/>
    </row>
    <row r="50" spans="1:26" ht="15.75" x14ac:dyDescent="0.25">
      <c r="A50" s="446">
        <v>9</v>
      </c>
      <c r="B50" s="447" t="s">
        <v>62</v>
      </c>
      <c r="C50" s="448">
        <v>9.7200000000000006</v>
      </c>
      <c r="D50" s="449">
        <v>27</v>
      </c>
      <c r="E50" s="450">
        <v>12.78</v>
      </c>
      <c r="F50" s="451">
        <v>15.58</v>
      </c>
      <c r="G50" s="451">
        <v>10.09</v>
      </c>
      <c r="H50" s="451">
        <v>13.6</v>
      </c>
      <c r="I50" s="451"/>
      <c r="J50" s="451"/>
      <c r="K50" s="452">
        <v>2.84</v>
      </c>
      <c r="L50" s="453">
        <v>11.25</v>
      </c>
      <c r="M50" s="454">
        <v>9.4</v>
      </c>
      <c r="N50" s="452"/>
      <c r="O50" s="452"/>
      <c r="P50" s="452"/>
      <c r="Q50" s="455"/>
      <c r="R50" s="456">
        <v>15.38</v>
      </c>
      <c r="S50" s="451"/>
      <c r="T50" s="451"/>
      <c r="U50" s="451">
        <v>17</v>
      </c>
      <c r="V50" s="451"/>
      <c r="W50" s="457">
        <v>9</v>
      </c>
      <c r="X50" s="458" t="s">
        <v>59</v>
      </c>
      <c r="Y50" s="459">
        <v>14.44</v>
      </c>
      <c r="Z50" s="460"/>
    </row>
    <row r="51" spans="1:26" ht="15.75" x14ac:dyDescent="0.25">
      <c r="A51" s="446">
        <v>10</v>
      </c>
      <c r="B51" s="447" t="s">
        <v>63</v>
      </c>
      <c r="C51" s="448">
        <v>13.1</v>
      </c>
      <c r="D51" s="449">
        <v>15</v>
      </c>
      <c r="E51" s="450">
        <v>13.22</v>
      </c>
      <c r="F51" s="451">
        <v>14.42</v>
      </c>
      <c r="G51" s="451">
        <v>14.82</v>
      </c>
      <c r="H51" s="451"/>
      <c r="I51" s="451"/>
      <c r="J51" s="451">
        <v>15.14</v>
      </c>
      <c r="K51" s="452">
        <v>9.61</v>
      </c>
      <c r="L51" s="453">
        <v>14.25</v>
      </c>
      <c r="M51" s="454">
        <v>13.67</v>
      </c>
      <c r="N51" s="452"/>
      <c r="O51" s="452"/>
      <c r="P51" s="452"/>
      <c r="Q51" s="455"/>
      <c r="R51" s="456"/>
      <c r="S51" s="451"/>
      <c r="T51" s="451"/>
      <c r="U51" s="451">
        <v>17</v>
      </c>
      <c r="V51" s="451">
        <v>12</v>
      </c>
      <c r="W51" s="457">
        <v>10</v>
      </c>
      <c r="X51" s="458" t="s">
        <v>60</v>
      </c>
      <c r="Y51" s="459">
        <v>14.41</v>
      </c>
      <c r="Z51" s="461"/>
    </row>
    <row r="52" spans="1:26" ht="15.75" x14ac:dyDescent="0.25">
      <c r="A52" s="446">
        <v>11</v>
      </c>
      <c r="B52" s="447" t="s">
        <v>64</v>
      </c>
      <c r="C52" s="448">
        <v>16.28</v>
      </c>
      <c r="D52" s="449">
        <v>2</v>
      </c>
      <c r="E52" s="450">
        <v>15.56</v>
      </c>
      <c r="F52" s="451">
        <v>17.829999999999998</v>
      </c>
      <c r="G52" s="451">
        <v>15.36</v>
      </c>
      <c r="H52" s="451"/>
      <c r="I52" s="451"/>
      <c r="J52" s="451">
        <v>19.14</v>
      </c>
      <c r="K52" s="452"/>
      <c r="L52" s="453">
        <v>16</v>
      </c>
      <c r="M52" s="454">
        <v>16.5</v>
      </c>
      <c r="N52" s="452"/>
      <c r="O52" s="452"/>
      <c r="P52" s="452"/>
      <c r="Q52" s="455">
        <v>15.74</v>
      </c>
      <c r="R52" s="456">
        <v>16.940000000000001</v>
      </c>
      <c r="S52" s="451"/>
      <c r="T52" s="451"/>
      <c r="U52" s="451">
        <v>17</v>
      </c>
      <c r="V52" s="451"/>
      <c r="W52" s="457">
        <v>11</v>
      </c>
      <c r="X52" s="458" t="s">
        <v>174</v>
      </c>
      <c r="Y52" s="459">
        <v>14.13</v>
      </c>
      <c r="Z52" s="461"/>
    </row>
    <row r="53" spans="1:26" ht="15.75" x14ac:dyDescent="0.25">
      <c r="A53" s="446">
        <v>12</v>
      </c>
      <c r="B53" s="447" t="s">
        <v>65</v>
      </c>
      <c r="C53" s="448">
        <v>13.38</v>
      </c>
      <c r="D53" s="449">
        <v>14</v>
      </c>
      <c r="E53" s="450">
        <v>15</v>
      </c>
      <c r="F53" s="451">
        <v>15.17</v>
      </c>
      <c r="G53" s="451">
        <v>16.77</v>
      </c>
      <c r="H53" s="451"/>
      <c r="I53" s="451"/>
      <c r="J53" s="451">
        <v>17.14</v>
      </c>
      <c r="K53" s="452">
        <v>7.61</v>
      </c>
      <c r="L53" s="453">
        <v>18</v>
      </c>
      <c r="M53" s="454">
        <v>15.17</v>
      </c>
      <c r="N53" s="452"/>
      <c r="O53" s="452"/>
      <c r="P53" s="452"/>
      <c r="Q53" s="455"/>
      <c r="R53" s="456"/>
      <c r="S53" s="451"/>
      <c r="T53" s="451"/>
      <c r="U53" s="451"/>
      <c r="V53" s="451">
        <v>12.5</v>
      </c>
      <c r="W53" s="457">
        <v>12</v>
      </c>
      <c r="X53" s="458" t="s">
        <v>195</v>
      </c>
      <c r="Y53" s="459">
        <v>13.72</v>
      </c>
      <c r="Z53" s="461"/>
    </row>
    <row r="54" spans="1:26" ht="15.75" x14ac:dyDescent="0.25">
      <c r="A54" s="446">
        <v>13</v>
      </c>
      <c r="B54" s="447" t="s">
        <v>66</v>
      </c>
      <c r="C54" s="448">
        <v>15.16</v>
      </c>
      <c r="D54" s="449">
        <v>3</v>
      </c>
      <c r="E54" s="450">
        <v>15.33</v>
      </c>
      <c r="F54" s="451">
        <v>15.92</v>
      </c>
      <c r="G54" s="451">
        <v>12.23</v>
      </c>
      <c r="H54" s="451">
        <v>17.43</v>
      </c>
      <c r="I54" s="451"/>
      <c r="J54" s="451"/>
      <c r="K54" s="452"/>
      <c r="L54" s="453">
        <v>11.75</v>
      </c>
      <c r="M54" s="454">
        <v>15.83</v>
      </c>
      <c r="N54" s="452"/>
      <c r="O54" s="452">
        <v>14.5</v>
      </c>
      <c r="P54" s="452"/>
      <c r="Q54" s="455"/>
      <c r="R54" s="456"/>
      <c r="S54" s="451">
        <v>13.01</v>
      </c>
      <c r="T54" s="451"/>
      <c r="U54" s="451">
        <v>16</v>
      </c>
      <c r="V54" s="451"/>
      <c r="W54" s="457">
        <v>13</v>
      </c>
      <c r="X54" s="458" t="s">
        <v>67</v>
      </c>
      <c r="Y54" s="459">
        <v>13.53</v>
      </c>
      <c r="Z54" s="461"/>
    </row>
    <row r="55" spans="1:26" ht="15.75" x14ac:dyDescent="0.25">
      <c r="A55" s="446">
        <v>14</v>
      </c>
      <c r="B55" s="447" t="s">
        <v>67</v>
      </c>
      <c r="C55" s="448">
        <v>13.53</v>
      </c>
      <c r="D55" s="449">
        <v>13</v>
      </c>
      <c r="E55" s="450">
        <v>11.67</v>
      </c>
      <c r="F55" s="451">
        <v>16.25</v>
      </c>
      <c r="G55" s="451">
        <v>13.32</v>
      </c>
      <c r="H55" s="451">
        <v>15.43</v>
      </c>
      <c r="I55" s="451"/>
      <c r="J55" s="451"/>
      <c r="K55" s="452"/>
      <c r="L55" s="453">
        <v>12.5</v>
      </c>
      <c r="M55" s="454">
        <v>13.83</v>
      </c>
      <c r="N55" s="452"/>
      <c r="O55" s="452"/>
      <c r="P55" s="452">
        <v>12</v>
      </c>
      <c r="Q55" s="455"/>
      <c r="R55" s="456"/>
      <c r="S55" s="451"/>
      <c r="T55" s="451"/>
      <c r="U55" s="451">
        <v>16</v>
      </c>
      <c r="V55" s="451"/>
      <c r="W55" s="457">
        <v>14</v>
      </c>
      <c r="X55" s="458" t="s">
        <v>65</v>
      </c>
      <c r="Y55" s="459">
        <v>13.38</v>
      </c>
      <c r="Z55" s="461"/>
    </row>
    <row r="56" spans="1:26" ht="15.75" x14ac:dyDescent="0.25">
      <c r="A56" s="446">
        <v>15</v>
      </c>
      <c r="B56" s="447" t="s">
        <v>187</v>
      </c>
      <c r="C56" s="448">
        <v>11.26</v>
      </c>
      <c r="D56" s="449">
        <v>23</v>
      </c>
      <c r="E56" s="450">
        <v>9.57</v>
      </c>
      <c r="F56" s="451">
        <v>13.5</v>
      </c>
      <c r="G56" s="451">
        <v>8.5</v>
      </c>
      <c r="H56" s="451">
        <v>12.67</v>
      </c>
      <c r="I56" s="451"/>
      <c r="J56" s="451"/>
      <c r="K56" s="452"/>
      <c r="L56" s="453">
        <v>16.75</v>
      </c>
      <c r="M56" s="454">
        <v>10</v>
      </c>
      <c r="N56" s="452">
        <v>12</v>
      </c>
      <c r="O56" s="452"/>
      <c r="P56" s="452"/>
      <c r="Q56" s="455"/>
      <c r="R56" s="456"/>
      <c r="S56" s="451"/>
      <c r="T56" s="451"/>
      <c r="U56" s="451"/>
      <c r="V56" s="451"/>
      <c r="W56" s="457">
        <v>15</v>
      </c>
      <c r="X56" s="458" t="s">
        <v>63</v>
      </c>
      <c r="Y56" s="459">
        <v>13.1</v>
      </c>
      <c r="Z56" s="461"/>
    </row>
    <row r="57" spans="1:26" ht="15.75" x14ac:dyDescent="0.25">
      <c r="A57" s="446">
        <v>16</v>
      </c>
      <c r="B57" s="447" t="s">
        <v>189</v>
      </c>
      <c r="C57" s="448">
        <v>14.65</v>
      </c>
      <c r="D57" s="449">
        <v>7</v>
      </c>
      <c r="E57" s="450">
        <v>13.33</v>
      </c>
      <c r="F57" s="451">
        <v>14.08</v>
      </c>
      <c r="G57" s="451">
        <v>14.59</v>
      </c>
      <c r="H57" s="451">
        <v>15.14</v>
      </c>
      <c r="I57" s="451"/>
      <c r="J57" s="451"/>
      <c r="K57" s="452">
        <v>14.09</v>
      </c>
      <c r="L57" s="453">
        <v>14.5</v>
      </c>
      <c r="M57" s="454">
        <v>15.17</v>
      </c>
      <c r="N57" s="452"/>
      <c r="O57" s="452"/>
      <c r="P57" s="452"/>
      <c r="Q57" s="455"/>
      <c r="R57" s="456"/>
      <c r="S57" s="451"/>
      <c r="T57" s="451"/>
      <c r="U57" s="451">
        <v>16</v>
      </c>
      <c r="V57" s="451"/>
      <c r="W57" s="457">
        <v>16</v>
      </c>
      <c r="X57" s="458" t="s">
        <v>199</v>
      </c>
      <c r="Y57" s="459">
        <v>12.9</v>
      </c>
      <c r="Z57" s="461"/>
    </row>
    <row r="58" spans="1:26" ht="15.75" x14ac:dyDescent="0.25">
      <c r="A58" s="446">
        <v>17</v>
      </c>
      <c r="B58" s="447" t="s">
        <v>191</v>
      </c>
      <c r="C58" s="448">
        <v>9.1199999999999992</v>
      </c>
      <c r="D58" s="449">
        <v>28</v>
      </c>
      <c r="E58" s="450">
        <v>12.33</v>
      </c>
      <c r="F58" s="451">
        <v>13.67</v>
      </c>
      <c r="G58" s="451">
        <v>13</v>
      </c>
      <c r="H58" s="451">
        <v>12</v>
      </c>
      <c r="I58" s="451"/>
      <c r="J58" s="451"/>
      <c r="K58" s="452">
        <v>2.33</v>
      </c>
      <c r="L58" s="453">
        <v>12</v>
      </c>
      <c r="M58" s="454">
        <v>10</v>
      </c>
      <c r="N58" s="452"/>
      <c r="O58" s="452"/>
      <c r="P58" s="452"/>
      <c r="Q58" s="455"/>
      <c r="R58" s="456"/>
      <c r="S58" s="451"/>
      <c r="T58" s="451"/>
      <c r="U58" s="451"/>
      <c r="V58" s="451"/>
      <c r="W58" s="457">
        <v>17</v>
      </c>
      <c r="X58" s="458" t="s">
        <v>69</v>
      </c>
      <c r="Y58" s="459">
        <v>12.87</v>
      </c>
      <c r="Z58" s="462"/>
    </row>
    <row r="59" spans="1:26" ht="15.75" x14ac:dyDescent="0.25">
      <c r="A59" s="446">
        <v>18</v>
      </c>
      <c r="B59" s="447" t="s">
        <v>193</v>
      </c>
      <c r="C59" s="448">
        <v>14.79</v>
      </c>
      <c r="D59" s="449">
        <v>5</v>
      </c>
      <c r="E59" s="450">
        <v>14.56</v>
      </c>
      <c r="F59" s="451">
        <v>15.75</v>
      </c>
      <c r="G59" s="451">
        <v>16.27</v>
      </c>
      <c r="H59" s="451">
        <v>14.29</v>
      </c>
      <c r="I59" s="451"/>
      <c r="J59" s="451"/>
      <c r="K59" s="452">
        <v>13.41</v>
      </c>
      <c r="L59" s="453">
        <v>14.5</v>
      </c>
      <c r="M59" s="454">
        <v>15</v>
      </c>
      <c r="N59" s="452"/>
      <c r="O59" s="452"/>
      <c r="P59" s="452"/>
      <c r="Q59" s="455"/>
      <c r="R59" s="456"/>
      <c r="S59" s="451"/>
      <c r="T59" s="451"/>
      <c r="U59" s="451">
        <v>17</v>
      </c>
      <c r="V59" s="451"/>
      <c r="W59" s="457">
        <v>18</v>
      </c>
      <c r="X59" s="458" t="s">
        <v>197</v>
      </c>
      <c r="Y59" s="459">
        <v>12.69</v>
      </c>
      <c r="Z59" s="461"/>
    </row>
    <row r="60" spans="1:26" ht="15.75" x14ac:dyDescent="0.25">
      <c r="A60" s="446">
        <v>19</v>
      </c>
      <c r="B60" s="447" t="s">
        <v>195</v>
      </c>
      <c r="C60" s="448">
        <v>13.72</v>
      </c>
      <c r="D60" s="449">
        <v>12</v>
      </c>
      <c r="E60" s="450">
        <v>11.56</v>
      </c>
      <c r="F60" s="451">
        <v>14</v>
      </c>
      <c r="G60" s="451">
        <v>14.18</v>
      </c>
      <c r="H60" s="451">
        <v>15.43</v>
      </c>
      <c r="I60" s="451"/>
      <c r="J60" s="451"/>
      <c r="K60" s="452"/>
      <c r="L60" s="453">
        <v>14.25</v>
      </c>
      <c r="M60" s="454">
        <v>14.17</v>
      </c>
      <c r="N60" s="452"/>
      <c r="O60" s="452"/>
      <c r="P60" s="452"/>
      <c r="Q60" s="455">
        <v>12.15</v>
      </c>
      <c r="R60" s="456">
        <v>17.190000000000001</v>
      </c>
      <c r="S60" s="451"/>
      <c r="T60" s="451"/>
      <c r="U60" s="451">
        <v>16</v>
      </c>
      <c r="V60" s="451"/>
      <c r="W60" s="457">
        <v>19</v>
      </c>
      <c r="X60" s="458" t="s">
        <v>68</v>
      </c>
      <c r="Y60" s="459">
        <v>12.65</v>
      </c>
      <c r="Z60" s="461"/>
    </row>
    <row r="61" spans="1:26" ht="15.75" x14ac:dyDescent="0.25">
      <c r="A61" s="446">
        <v>20</v>
      </c>
      <c r="B61" s="447" t="s">
        <v>197</v>
      </c>
      <c r="C61" s="448">
        <v>12.69</v>
      </c>
      <c r="D61" s="449">
        <v>18</v>
      </c>
      <c r="E61" s="450">
        <v>9.44</v>
      </c>
      <c r="F61" s="451">
        <v>14.25</v>
      </c>
      <c r="G61" s="451">
        <v>17.82</v>
      </c>
      <c r="H61" s="451">
        <v>16.86</v>
      </c>
      <c r="I61" s="451"/>
      <c r="J61" s="451"/>
      <c r="K61" s="452">
        <v>8.84</v>
      </c>
      <c r="L61" s="453">
        <v>13.5</v>
      </c>
      <c r="M61" s="454">
        <v>13.5</v>
      </c>
      <c r="N61" s="452"/>
      <c r="O61" s="452"/>
      <c r="P61" s="452"/>
      <c r="Q61" s="455"/>
      <c r="R61" s="456"/>
      <c r="S61" s="451"/>
      <c r="T61" s="451"/>
      <c r="U61" s="451">
        <v>18</v>
      </c>
      <c r="V61" s="451"/>
      <c r="W61" s="457">
        <v>20</v>
      </c>
      <c r="X61" s="458" t="s">
        <v>168</v>
      </c>
      <c r="Y61" s="459">
        <v>12.29</v>
      </c>
      <c r="Z61" s="461"/>
    </row>
    <row r="62" spans="1:26" ht="15.75" x14ac:dyDescent="0.25">
      <c r="A62" s="446">
        <v>21</v>
      </c>
      <c r="B62" s="447" t="s">
        <v>199</v>
      </c>
      <c r="C62" s="448">
        <v>12.9</v>
      </c>
      <c r="D62" s="449">
        <v>16</v>
      </c>
      <c r="E62" s="450">
        <v>14.33</v>
      </c>
      <c r="F62" s="451">
        <v>16.25</v>
      </c>
      <c r="G62" s="451">
        <v>13.09</v>
      </c>
      <c r="H62" s="451"/>
      <c r="I62" s="451">
        <v>16.86</v>
      </c>
      <c r="J62" s="451"/>
      <c r="K62" s="452">
        <v>8.6999999999999993</v>
      </c>
      <c r="L62" s="453">
        <v>15</v>
      </c>
      <c r="M62" s="454">
        <v>13.5</v>
      </c>
      <c r="N62" s="452"/>
      <c r="O62" s="452"/>
      <c r="P62" s="452"/>
      <c r="Q62" s="455"/>
      <c r="R62" s="456"/>
      <c r="S62" s="451"/>
      <c r="T62" s="451"/>
      <c r="U62" s="451"/>
      <c r="V62" s="451"/>
      <c r="W62" s="457">
        <v>21</v>
      </c>
      <c r="X62" s="458" t="s">
        <v>209</v>
      </c>
      <c r="Y62" s="459">
        <v>12.21</v>
      </c>
      <c r="Z62" s="463"/>
    </row>
    <row r="63" spans="1:26" ht="15.75" x14ac:dyDescent="0.25">
      <c r="A63" s="446">
        <v>22</v>
      </c>
      <c r="B63" s="447" t="s">
        <v>72</v>
      </c>
      <c r="C63" s="448">
        <v>14.56</v>
      </c>
      <c r="D63" s="449">
        <v>8</v>
      </c>
      <c r="E63" s="450">
        <v>15</v>
      </c>
      <c r="F63" s="451">
        <v>13.75</v>
      </c>
      <c r="G63" s="451">
        <v>17.18</v>
      </c>
      <c r="H63" s="451">
        <v>14.67</v>
      </c>
      <c r="I63" s="451"/>
      <c r="J63" s="451"/>
      <c r="K63" s="452">
        <v>13.03</v>
      </c>
      <c r="L63" s="453">
        <v>14.5</v>
      </c>
      <c r="M63" s="454">
        <v>16.5</v>
      </c>
      <c r="N63" s="452"/>
      <c r="O63" s="452"/>
      <c r="P63" s="452"/>
      <c r="Q63" s="455"/>
      <c r="R63" s="456"/>
      <c r="S63" s="451"/>
      <c r="T63" s="451">
        <v>7.33</v>
      </c>
      <c r="U63" s="451">
        <v>11.5</v>
      </c>
      <c r="V63" s="451"/>
      <c r="W63" s="457">
        <v>22</v>
      </c>
      <c r="X63" s="458" t="s">
        <v>170</v>
      </c>
      <c r="Y63" s="459">
        <v>11.84</v>
      </c>
      <c r="Z63" s="463"/>
    </row>
    <row r="64" spans="1:26" ht="15.75" x14ac:dyDescent="0.25">
      <c r="A64" s="446">
        <v>23</v>
      </c>
      <c r="B64" s="447" t="s">
        <v>202</v>
      </c>
      <c r="C64" s="448">
        <v>10.95</v>
      </c>
      <c r="D64" s="449">
        <v>24</v>
      </c>
      <c r="E64" s="450">
        <v>11.78</v>
      </c>
      <c r="F64" s="451">
        <v>15.58</v>
      </c>
      <c r="G64" s="451">
        <v>15.09</v>
      </c>
      <c r="H64" s="451"/>
      <c r="I64" s="451"/>
      <c r="J64" s="451">
        <v>8.43</v>
      </c>
      <c r="K64" s="452">
        <v>5.17</v>
      </c>
      <c r="L64" s="453">
        <v>12.75</v>
      </c>
      <c r="M64" s="454">
        <v>14</v>
      </c>
      <c r="N64" s="452"/>
      <c r="O64" s="452"/>
      <c r="P64" s="452"/>
      <c r="Q64" s="455"/>
      <c r="R64" s="456"/>
      <c r="S64" s="451"/>
      <c r="T64" s="451"/>
      <c r="U64" s="451">
        <v>10</v>
      </c>
      <c r="V64" s="451"/>
      <c r="W64" s="457">
        <v>23</v>
      </c>
      <c r="X64" s="458" t="s">
        <v>187</v>
      </c>
      <c r="Y64" s="459">
        <v>11.26</v>
      </c>
      <c r="Z64" s="463"/>
    </row>
    <row r="65" spans="1:26" ht="15.75" x14ac:dyDescent="0.25">
      <c r="A65" s="446">
        <v>24</v>
      </c>
      <c r="B65" s="447" t="s">
        <v>68</v>
      </c>
      <c r="C65" s="448">
        <v>12.65</v>
      </c>
      <c r="D65" s="449">
        <v>19</v>
      </c>
      <c r="E65" s="450">
        <v>13</v>
      </c>
      <c r="F65" s="451">
        <v>13.67</v>
      </c>
      <c r="G65" s="451">
        <v>18.5</v>
      </c>
      <c r="H65" s="451">
        <v>14.57</v>
      </c>
      <c r="I65" s="451"/>
      <c r="J65" s="451"/>
      <c r="K65" s="452">
        <v>9.83</v>
      </c>
      <c r="L65" s="453">
        <v>11.5</v>
      </c>
      <c r="M65" s="454">
        <v>12</v>
      </c>
      <c r="N65" s="452"/>
      <c r="O65" s="452"/>
      <c r="P65" s="452"/>
      <c r="Q65" s="455"/>
      <c r="R65" s="456"/>
      <c r="S65" s="451"/>
      <c r="T65" s="451"/>
      <c r="U65" s="451">
        <v>15</v>
      </c>
      <c r="V65" s="451"/>
      <c r="W65" s="457">
        <v>24</v>
      </c>
      <c r="X65" s="458" t="s">
        <v>202</v>
      </c>
      <c r="Y65" s="459">
        <v>10.95</v>
      </c>
      <c r="Z65" s="463"/>
    </row>
    <row r="66" spans="1:26" ht="15.75" x14ac:dyDescent="0.25">
      <c r="A66" s="446">
        <v>25</v>
      </c>
      <c r="B66" s="447" t="s">
        <v>205</v>
      </c>
      <c r="C66" s="448">
        <v>9.9499999999999993</v>
      </c>
      <c r="D66" s="449">
        <v>26</v>
      </c>
      <c r="E66" s="450">
        <v>10.78</v>
      </c>
      <c r="F66" s="451">
        <v>10.92</v>
      </c>
      <c r="G66" s="451">
        <v>12.14</v>
      </c>
      <c r="H66" s="451">
        <v>17.43</v>
      </c>
      <c r="I66" s="451"/>
      <c r="J66" s="451"/>
      <c r="K66" s="452">
        <v>6.63</v>
      </c>
      <c r="L66" s="453">
        <v>12.75</v>
      </c>
      <c r="M66" s="454">
        <v>8.83</v>
      </c>
      <c r="N66" s="452"/>
      <c r="O66" s="452"/>
      <c r="P66" s="452"/>
      <c r="Q66" s="455"/>
      <c r="R66" s="456"/>
      <c r="S66" s="451"/>
      <c r="T66" s="451"/>
      <c r="U66" s="451">
        <v>10</v>
      </c>
      <c r="V66" s="451"/>
      <c r="W66" s="457">
        <v>25</v>
      </c>
      <c r="X66" s="458" t="s">
        <v>70</v>
      </c>
      <c r="Y66" s="459">
        <v>10.85</v>
      </c>
      <c r="Z66" s="464"/>
    </row>
    <row r="67" spans="1:26" ht="15.75" x14ac:dyDescent="0.25">
      <c r="A67" s="446">
        <v>26</v>
      </c>
      <c r="B67" s="447" t="s">
        <v>69</v>
      </c>
      <c r="C67" s="448">
        <v>12.87</v>
      </c>
      <c r="D67" s="449">
        <v>17</v>
      </c>
      <c r="E67" s="450">
        <v>11.78</v>
      </c>
      <c r="F67" s="451">
        <v>17.579999999999998</v>
      </c>
      <c r="G67" s="451">
        <v>12.91</v>
      </c>
      <c r="H67" s="451">
        <v>17.43</v>
      </c>
      <c r="I67" s="451"/>
      <c r="J67" s="451"/>
      <c r="K67" s="452">
        <v>9.48</v>
      </c>
      <c r="L67" s="453">
        <v>12</v>
      </c>
      <c r="M67" s="454">
        <v>13.17</v>
      </c>
      <c r="N67" s="452"/>
      <c r="O67" s="452"/>
      <c r="P67" s="452"/>
      <c r="Q67" s="455"/>
      <c r="R67" s="456"/>
      <c r="S67" s="451"/>
      <c r="T67" s="451"/>
      <c r="U67" s="451">
        <v>16</v>
      </c>
      <c r="V67" s="451"/>
      <c r="W67" s="457">
        <v>26</v>
      </c>
      <c r="X67" s="458" t="s">
        <v>205</v>
      </c>
      <c r="Y67" s="459">
        <v>9.9499999999999993</v>
      </c>
      <c r="Z67" s="463"/>
    </row>
    <row r="68" spans="1:26" ht="15.75" x14ac:dyDescent="0.25">
      <c r="A68" s="446">
        <v>27</v>
      </c>
      <c r="B68" s="447" t="s">
        <v>70</v>
      </c>
      <c r="C68" s="448">
        <v>10.85</v>
      </c>
      <c r="D68" s="449">
        <v>25</v>
      </c>
      <c r="E68" s="450">
        <v>10.29</v>
      </c>
      <c r="F68" s="451">
        <v>13.42</v>
      </c>
      <c r="G68" s="451">
        <v>14.83</v>
      </c>
      <c r="H68" s="451">
        <v>18</v>
      </c>
      <c r="I68" s="451"/>
      <c r="J68" s="451"/>
      <c r="K68" s="452">
        <v>6.77</v>
      </c>
      <c r="L68" s="453">
        <v>15.25</v>
      </c>
      <c r="M68" s="454">
        <v>9.67</v>
      </c>
      <c r="N68" s="452"/>
      <c r="O68" s="452"/>
      <c r="P68" s="452"/>
      <c r="Q68" s="455"/>
      <c r="R68" s="456"/>
      <c r="S68" s="451"/>
      <c r="T68" s="451"/>
      <c r="U68" s="451">
        <v>15</v>
      </c>
      <c r="V68" s="451"/>
      <c r="W68" s="457">
        <v>27</v>
      </c>
      <c r="X68" s="458" t="s">
        <v>62</v>
      </c>
      <c r="Y68" s="459">
        <v>9.7200000000000006</v>
      </c>
      <c r="Z68" s="465"/>
    </row>
    <row r="69" spans="1:26" ht="16.5" thickBot="1" x14ac:dyDescent="0.3">
      <c r="A69" s="466">
        <v>28</v>
      </c>
      <c r="B69" s="467" t="s">
        <v>209</v>
      </c>
      <c r="C69" s="468">
        <v>12.21</v>
      </c>
      <c r="D69" s="469">
        <v>21</v>
      </c>
      <c r="E69" s="470">
        <v>12.67</v>
      </c>
      <c r="F69" s="471">
        <v>13.25</v>
      </c>
      <c r="G69" s="471">
        <v>14</v>
      </c>
      <c r="H69" s="471">
        <v>17.71</v>
      </c>
      <c r="I69" s="471"/>
      <c r="J69" s="471"/>
      <c r="K69" s="472">
        <v>8.7799999999999994</v>
      </c>
      <c r="L69" s="473">
        <v>16.75</v>
      </c>
      <c r="M69" s="474">
        <v>11.17</v>
      </c>
      <c r="N69" s="472"/>
      <c r="O69" s="472"/>
      <c r="P69" s="472"/>
      <c r="Q69" s="475"/>
      <c r="R69" s="476">
        <v>13.51</v>
      </c>
      <c r="S69" s="471"/>
      <c r="T69" s="471"/>
      <c r="U69" s="471">
        <v>14.5</v>
      </c>
      <c r="V69" s="471"/>
      <c r="W69" s="477">
        <v>28</v>
      </c>
      <c r="X69" s="478" t="s">
        <v>191</v>
      </c>
      <c r="Y69" s="479">
        <v>9.1199999999999992</v>
      </c>
      <c r="Z69" s="480"/>
    </row>
    <row r="70" spans="1:26" ht="15.75" thickBot="1" x14ac:dyDescent="0.25">
      <c r="A70" s="481"/>
      <c r="B70" s="482" t="s">
        <v>611</v>
      </c>
      <c r="C70" s="483">
        <v>13.13</v>
      </c>
      <c r="D70" s="484"/>
      <c r="E70" s="485">
        <v>13.08</v>
      </c>
      <c r="F70" s="486">
        <v>14.86</v>
      </c>
      <c r="G70" s="486">
        <v>14.29</v>
      </c>
      <c r="H70" s="486">
        <v>15.62</v>
      </c>
      <c r="I70" s="486"/>
      <c r="J70" s="486">
        <v>16.05</v>
      </c>
      <c r="K70" s="487">
        <v>9.5299999999999994</v>
      </c>
      <c r="L70" s="488">
        <v>13.94</v>
      </c>
      <c r="M70" s="489">
        <v>13.37</v>
      </c>
      <c r="N70" s="487">
        <v>12</v>
      </c>
      <c r="O70" s="487">
        <v>13.84</v>
      </c>
      <c r="P70" s="487">
        <v>12</v>
      </c>
      <c r="Q70" s="490">
        <v>15.14</v>
      </c>
      <c r="R70" s="491">
        <v>15.76</v>
      </c>
      <c r="S70" s="486">
        <v>14.51</v>
      </c>
      <c r="T70" s="486">
        <v>7.33</v>
      </c>
      <c r="U70" s="486">
        <v>15.67</v>
      </c>
      <c r="V70" s="486">
        <v>12.08</v>
      </c>
      <c r="W70" s="895" t="s">
        <v>611</v>
      </c>
      <c r="X70" s="895"/>
      <c r="Y70" s="486">
        <v>13.13</v>
      </c>
      <c r="Z70" s="492"/>
    </row>
    <row r="71" spans="1:26" ht="15" x14ac:dyDescent="0.2">
      <c r="A71" s="493"/>
      <c r="B71" s="494" t="s">
        <v>51</v>
      </c>
      <c r="C71" s="495">
        <v>9.1199999999999992</v>
      </c>
      <c r="D71" s="496"/>
      <c r="E71" s="497">
        <v>9.44</v>
      </c>
      <c r="F71" s="498">
        <v>10.92</v>
      </c>
      <c r="G71" s="498">
        <v>8.5</v>
      </c>
      <c r="H71" s="498">
        <v>12</v>
      </c>
      <c r="I71" s="498"/>
      <c r="J71" s="498">
        <v>8.43</v>
      </c>
      <c r="K71" s="499">
        <v>2.33</v>
      </c>
      <c r="L71" s="500">
        <v>11.25</v>
      </c>
      <c r="M71" s="501">
        <v>8.83</v>
      </c>
      <c r="N71" s="499">
        <v>12</v>
      </c>
      <c r="O71" s="499">
        <v>11.24</v>
      </c>
      <c r="P71" s="499">
        <v>12</v>
      </c>
      <c r="Q71" s="502">
        <v>12.15</v>
      </c>
      <c r="R71" s="503">
        <v>13.51</v>
      </c>
      <c r="S71" s="498">
        <v>13.01</v>
      </c>
      <c r="T71" s="498">
        <v>7.33</v>
      </c>
      <c r="U71" s="498">
        <v>10</v>
      </c>
      <c r="V71" s="498">
        <v>11.75</v>
      </c>
      <c r="W71" s="504"/>
      <c r="X71" s="505" t="s">
        <v>51</v>
      </c>
      <c r="Y71" s="498">
        <v>9.1199999999999992</v>
      </c>
      <c r="Z71" s="506"/>
    </row>
    <row r="72" spans="1:26" ht="15" x14ac:dyDescent="0.2">
      <c r="A72" s="507"/>
      <c r="B72" s="508" t="s">
        <v>52</v>
      </c>
      <c r="C72" s="509">
        <v>16.329999999999998</v>
      </c>
      <c r="D72" s="510"/>
      <c r="E72" s="511">
        <v>15.56</v>
      </c>
      <c r="F72" s="512">
        <v>17.829999999999998</v>
      </c>
      <c r="G72" s="512">
        <v>18.5</v>
      </c>
      <c r="H72" s="512">
        <v>18</v>
      </c>
      <c r="I72" s="512"/>
      <c r="J72" s="512">
        <v>19.43</v>
      </c>
      <c r="K72" s="513">
        <v>16.72</v>
      </c>
      <c r="L72" s="514">
        <v>18</v>
      </c>
      <c r="M72" s="515">
        <v>17</v>
      </c>
      <c r="N72" s="513">
        <v>12</v>
      </c>
      <c r="O72" s="513">
        <v>16.66</v>
      </c>
      <c r="P72" s="513">
        <v>12</v>
      </c>
      <c r="Q72" s="516">
        <v>17.54</v>
      </c>
      <c r="R72" s="517">
        <v>17.190000000000001</v>
      </c>
      <c r="S72" s="512">
        <v>16</v>
      </c>
      <c r="T72" s="512">
        <v>7.33</v>
      </c>
      <c r="U72" s="512">
        <v>19</v>
      </c>
      <c r="V72" s="512">
        <v>12.5</v>
      </c>
      <c r="W72" s="518"/>
      <c r="X72" s="519" t="s">
        <v>52</v>
      </c>
      <c r="Y72" s="512">
        <v>16.329999999999998</v>
      </c>
      <c r="Z72" s="465"/>
    </row>
    <row r="73" spans="1:26" ht="15" x14ac:dyDescent="0.2">
      <c r="A73" s="507"/>
      <c r="B73" s="508" t="s">
        <v>53</v>
      </c>
      <c r="C73" s="509">
        <v>0</v>
      </c>
      <c r="D73" s="510"/>
      <c r="E73" s="511">
        <v>0</v>
      </c>
      <c r="F73" s="512">
        <v>0</v>
      </c>
      <c r="G73" s="512">
        <v>0</v>
      </c>
      <c r="H73" s="512">
        <v>0</v>
      </c>
      <c r="I73" s="512"/>
      <c r="J73" s="512">
        <v>0</v>
      </c>
      <c r="K73" s="513">
        <v>35.71</v>
      </c>
      <c r="L73" s="514">
        <v>0</v>
      </c>
      <c r="M73" s="515">
        <v>0</v>
      </c>
      <c r="N73" s="513">
        <v>0</v>
      </c>
      <c r="O73" s="513">
        <v>0</v>
      </c>
      <c r="P73" s="513">
        <v>0</v>
      </c>
      <c r="Q73" s="516">
        <v>0</v>
      </c>
      <c r="R73" s="517">
        <v>0</v>
      </c>
      <c r="S73" s="512">
        <v>0</v>
      </c>
      <c r="T73" s="512">
        <v>100</v>
      </c>
      <c r="U73" s="512">
        <v>0</v>
      </c>
      <c r="V73" s="512">
        <v>0</v>
      </c>
      <c r="W73" s="518"/>
      <c r="X73" s="519" t="s">
        <v>53</v>
      </c>
      <c r="Y73" s="512">
        <v>0</v>
      </c>
      <c r="Z73" s="465"/>
    </row>
    <row r="74" spans="1:26" ht="15.75" thickBot="1" x14ac:dyDescent="0.25">
      <c r="A74" s="507"/>
      <c r="B74" s="508" t="s">
        <v>54</v>
      </c>
      <c r="C74" s="509">
        <v>25</v>
      </c>
      <c r="D74" s="520"/>
      <c r="E74" s="511">
        <v>28.57</v>
      </c>
      <c r="F74" s="512">
        <v>3.57</v>
      </c>
      <c r="G74" s="512">
        <v>7.14</v>
      </c>
      <c r="H74" s="512">
        <v>5</v>
      </c>
      <c r="I74" s="512"/>
      <c r="J74" s="512">
        <v>16.670000000000002</v>
      </c>
      <c r="K74" s="513">
        <v>35.71</v>
      </c>
      <c r="L74" s="514">
        <v>25</v>
      </c>
      <c r="M74" s="515">
        <v>28.57</v>
      </c>
      <c r="N74" s="513">
        <v>100</v>
      </c>
      <c r="O74" s="513">
        <v>10.53</v>
      </c>
      <c r="P74" s="513">
        <v>100</v>
      </c>
      <c r="Q74" s="516">
        <v>0</v>
      </c>
      <c r="R74" s="517">
        <v>0</v>
      </c>
      <c r="S74" s="512">
        <v>0</v>
      </c>
      <c r="T74" s="512">
        <v>0</v>
      </c>
      <c r="U74" s="512">
        <v>12.5</v>
      </c>
      <c r="V74" s="512">
        <v>66.67</v>
      </c>
      <c r="W74" s="518"/>
      <c r="X74" s="519" t="s">
        <v>54</v>
      </c>
      <c r="Y74" s="512">
        <v>25</v>
      </c>
      <c r="Z74" s="465"/>
    </row>
    <row r="75" spans="1:26" ht="15.75" thickBot="1" x14ac:dyDescent="0.25">
      <c r="A75" s="521"/>
      <c r="B75" s="508" t="s">
        <v>55</v>
      </c>
      <c r="C75" s="522">
        <v>75</v>
      </c>
      <c r="D75" s="523"/>
      <c r="E75" s="512">
        <v>71.430000000000007</v>
      </c>
      <c r="F75" s="512">
        <v>96.43</v>
      </c>
      <c r="G75" s="512">
        <v>92.86</v>
      </c>
      <c r="H75" s="512">
        <v>95</v>
      </c>
      <c r="I75" s="512"/>
      <c r="J75" s="512">
        <v>83.33</v>
      </c>
      <c r="K75" s="452">
        <v>28.57</v>
      </c>
      <c r="L75" s="514">
        <v>75</v>
      </c>
      <c r="M75" s="524">
        <v>71.430000000000007</v>
      </c>
      <c r="N75" s="525">
        <v>0</v>
      </c>
      <c r="O75" s="525">
        <v>89.47</v>
      </c>
      <c r="P75" s="525">
        <v>0</v>
      </c>
      <c r="Q75" s="526">
        <v>100</v>
      </c>
      <c r="R75" s="517">
        <v>100</v>
      </c>
      <c r="S75" s="512">
        <v>100</v>
      </c>
      <c r="T75" s="512">
        <v>0</v>
      </c>
      <c r="U75" s="512">
        <v>87.5</v>
      </c>
      <c r="V75" s="512">
        <v>33.33</v>
      </c>
      <c r="W75" s="518"/>
      <c r="X75" s="519" t="s">
        <v>55</v>
      </c>
      <c r="Y75" s="512">
        <v>75</v>
      </c>
      <c r="Z75" s="465"/>
    </row>
  </sheetData>
  <sortState xmlns:xlrd2="http://schemas.microsoft.com/office/spreadsheetml/2017/richdata2" ref="X4:Y31">
    <sortCondition descending="1" ref="Y4:Y31"/>
  </sortState>
  <mergeCells count="4">
    <mergeCell ref="W32:X32"/>
    <mergeCell ref="A2:Y2"/>
    <mergeCell ref="A40:Y40"/>
    <mergeCell ref="W70:X7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A68D1-5BAE-458C-926C-3B46198664BC}">
  <dimension ref="A1:M31"/>
  <sheetViews>
    <sheetView topLeftCell="A4" workbookViewId="0">
      <selection activeCell="Q32" sqref="Q32"/>
    </sheetView>
  </sheetViews>
  <sheetFormatPr baseColWidth="10" defaultRowHeight="12.75" x14ac:dyDescent="0.2"/>
  <cols>
    <col min="1" max="1" width="3" bestFit="1" customWidth="1"/>
    <col min="2" max="2" width="27.7109375" bestFit="1" customWidth="1"/>
    <col min="3" max="3" width="3.28515625" bestFit="1" customWidth="1"/>
    <col min="4" max="4" width="4.42578125" bestFit="1" customWidth="1"/>
    <col min="5" max="5" width="5.28515625" bestFit="1" customWidth="1"/>
    <col min="6" max="6" width="7.28515625" bestFit="1" customWidth="1"/>
    <col min="7" max="7" width="10.140625" bestFit="1" customWidth="1"/>
    <col min="8" max="9" width="7.42578125" bestFit="1" customWidth="1"/>
    <col min="10" max="11" width="7.7109375" bestFit="1" customWidth="1"/>
    <col min="12" max="12" width="7.85546875" bestFit="1" customWidth="1"/>
    <col min="13" max="13" width="7.42578125" bestFit="1" customWidth="1"/>
  </cols>
  <sheetData>
    <row r="1" spans="1:13" x14ac:dyDescent="0.2">
      <c r="B1" t="s">
        <v>134</v>
      </c>
    </row>
    <row r="2" spans="1:13" x14ac:dyDescent="0.2">
      <c r="B2" s="340" t="s">
        <v>619</v>
      </c>
    </row>
    <row r="3" spans="1:13" x14ac:dyDescent="0.2">
      <c r="B3" s="157" t="s">
        <v>135</v>
      </c>
      <c r="C3" s="157"/>
      <c r="D3" s="157"/>
      <c r="E3" s="157" t="s">
        <v>382</v>
      </c>
      <c r="F3" s="157" t="s">
        <v>383</v>
      </c>
      <c r="G3" s="157" t="s">
        <v>384</v>
      </c>
      <c r="H3" s="157" t="s">
        <v>385</v>
      </c>
      <c r="I3" s="157" t="s">
        <v>386</v>
      </c>
      <c r="J3" s="157" t="s">
        <v>387</v>
      </c>
      <c r="K3" s="157" t="s">
        <v>388</v>
      </c>
      <c r="L3" s="157" t="s">
        <v>389</v>
      </c>
      <c r="M3" s="157" t="s">
        <v>390</v>
      </c>
    </row>
    <row r="4" spans="1:13" x14ac:dyDescent="0.2">
      <c r="A4" s="219">
        <v>1</v>
      </c>
      <c r="B4" s="159" t="s">
        <v>391</v>
      </c>
      <c r="C4" s="189" t="s">
        <v>392</v>
      </c>
      <c r="D4" s="158" t="s">
        <v>136</v>
      </c>
      <c r="E4" s="158" t="s">
        <v>410</v>
      </c>
      <c r="F4" s="158" t="s">
        <v>393</v>
      </c>
      <c r="G4" s="190">
        <v>39602</v>
      </c>
      <c r="H4" s="158" t="s">
        <v>394</v>
      </c>
      <c r="I4" s="158" t="s">
        <v>395</v>
      </c>
      <c r="J4" s="158" t="s">
        <v>396</v>
      </c>
      <c r="K4" s="158" t="s">
        <v>103</v>
      </c>
      <c r="L4" s="158"/>
      <c r="M4" s="158"/>
    </row>
    <row r="5" spans="1:13" x14ac:dyDescent="0.2">
      <c r="A5" s="219">
        <v>2</v>
      </c>
      <c r="B5" s="158" t="s">
        <v>148</v>
      </c>
      <c r="C5" s="189" t="s">
        <v>392</v>
      </c>
      <c r="D5" s="158" t="s">
        <v>136</v>
      </c>
      <c r="E5" s="158" t="s">
        <v>130</v>
      </c>
      <c r="F5" s="158" t="s">
        <v>393</v>
      </c>
      <c r="G5" s="190">
        <v>39849</v>
      </c>
      <c r="H5" s="158" t="s">
        <v>394</v>
      </c>
      <c r="I5" s="158" t="s">
        <v>395</v>
      </c>
      <c r="J5" s="158" t="s">
        <v>103</v>
      </c>
      <c r="K5" s="158" t="s">
        <v>396</v>
      </c>
      <c r="L5" s="158"/>
      <c r="M5" s="158"/>
    </row>
    <row r="6" spans="1:13" x14ac:dyDescent="0.2">
      <c r="A6" s="219">
        <v>3</v>
      </c>
      <c r="B6" s="158" t="s">
        <v>137</v>
      </c>
      <c r="C6" s="189" t="s">
        <v>392</v>
      </c>
      <c r="D6" s="158" t="s">
        <v>136</v>
      </c>
      <c r="E6" s="158" t="s">
        <v>397</v>
      </c>
      <c r="F6" s="158" t="s">
        <v>393</v>
      </c>
      <c r="G6" s="190">
        <v>39640</v>
      </c>
      <c r="H6" s="158" t="s">
        <v>394</v>
      </c>
      <c r="I6" s="158" t="s">
        <v>398</v>
      </c>
      <c r="J6" s="158" t="s">
        <v>396</v>
      </c>
      <c r="K6" s="158" t="s">
        <v>103</v>
      </c>
      <c r="L6" s="158" t="s">
        <v>399</v>
      </c>
      <c r="M6" s="158" t="s">
        <v>400</v>
      </c>
    </row>
    <row r="7" spans="1:13" x14ac:dyDescent="0.2">
      <c r="A7" s="219">
        <v>4</v>
      </c>
      <c r="B7" s="158" t="s">
        <v>160</v>
      </c>
      <c r="C7" s="191" t="s">
        <v>401</v>
      </c>
      <c r="D7" s="158" t="s">
        <v>136</v>
      </c>
      <c r="E7" s="158" t="s">
        <v>397</v>
      </c>
      <c r="F7" s="158" t="s">
        <v>393</v>
      </c>
      <c r="G7" s="190">
        <v>39470</v>
      </c>
      <c r="H7" s="158" t="s">
        <v>394</v>
      </c>
      <c r="I7" s="158" t="s">
        <v>395</v>
      </c>
      <c r="J7" s="158" t="s">
        <v>105</v>
      </c>
      <c r="K7" s="158" t="s">
        <v>103</v>
      </c>
      <c r="L7" s="158"/>
      <c r="M7" s="158"/>
    </row>
    <row r="8" spans="1:13" x14ac:dyDescent="0.2">
      <c r="A8" s="219">
        <v>5</v>
      </c>
      <c r="B8" s="158" t="s">
        <v>138</v>
      </c>
      <c r="C8" s="191" t="s">
        <v>401</v>
      </c>
      <c r="D8" s="158" t="s">
        <v>136</v>
      </c>
      <c r="E8" s="158" t="s">
        <v>397</v>
      </c>
      <c r="F8" s="158" t="s">
        <v>402</v>
      </c>
      <c r="G8" s="190">
        <v>39613</v>
      </c>
      <c r="H8" s="158" t="s">
        <v>394</v>
      </c>
      <c r="I8" s="158" t="s">
        <v>395</v>
      </c>
      <c r="J8" s="158" t="s">
        <v>396</v>
      </c>
      <c r="K8" s="158" t="s">
        <v>103</v>
      </c>
      <c r="L8" s="158"/>
      <c r="M8" s="158"/>
    </row>
    <row r="9" spans="1:13" x14ac:dyDescent="0.2">
      <c r="A9" s="219">
        <v>6</v>
      </c>
      <c r="B9" s="158" t="s">
        <v>139</v>
      </c>
      <c r="C9" s="191" t="s">
        <v>401</v>
      </c>
      <c r="D9" s="158" t="s">
        <v>136</v>
      </c>
      <c r="E9" s="158" t="s">
        <v>397</v>
      </c>
      <c r="F9" s="158" t="s">
        <v>393</v>
      </c>
      <c r="G9" s="190">
        <v>40005</v>
      </c>
      <c r="H9" s="158" t="s">
        <v>394</v>
      </c>
      <c r="I9" s="158" t="s">
        <v>398</v>
      </c>
      <c r="J9" s="158" t="s">
        <v>396</v>
      </c>
      <c r="K9" s="158" t="s">
        <v>103</v>
      </c>
      <c r="L9" s="158"/>
      <c r="M9" s="158"/>
    </row>
    <row r="10" spans="1:13" x14ac:dyDescent="0.2">
      <c r="A10" s="219">
        <v>7</v>
      </c>
      <c r="B10" s="158" t="s">
        <v>157</v>
      </c>
      <c r="C10" s="189" t="s">
        <v>392</v>
      </c>
      <c r="D10" s="158" t="s">
        <v>136</v>
      </c>
      <c r="E10" s="158" t="s">
        <v>130</v>
      </c>
      <c r="F10" s="158" t="s">
        <v>393</v>
      </c>
      <c r="G10" s="190">
        <v>39612</v>
      </c>
      <c r="H10" s="158" t="s">
        <v>394</v>
      </c>
      <c r="I10" s="158" t="s">
        <v>395</v>
      </c>
      <c r="J10" s="158" t="s">
        <v>103</v>
      </c>
      <c r="K10" s="158" t="s">
        <v>106</v>
      </c>
      <c r="L10" s="158" t="s">
        <v>403</v>
      </c>
      <c r="M10" s="158" t="s">
        <v>404</v>
      </c>
    </row>
    <row r="11" spans="1:13" x14ac:dyDescent="0.2">
      <c r="A11" s="219">
        <v>8</v>
      </c>
      <c r="B11" s="158" t="s">
        <v>149</v>
      </c>
      <c r="C11" s="191" t="s">
        <v>401</v>
      </c>
      <c r="D11" s="158" t="s">
        <v>136</v>
      </c>
      <c r="E11" s="158" t="s">
        <v>397</v>
      </c>
      <c r="F11" s="158" t="s">
        <v>393</v>
      </c>
      <c r="G11" s="190">
        <v>39462</v>
      </c>
      <c r="H11" s="158" t="s">
        <v>394</v>
      </c>
      <c r="I11" s="158" t="s">
        <v>405</v>
      </c>
      <c r="J11" s="158" t="s">
        <v>103</v>
      </c>
      <c r="K11" s="158" t="s">
        <v>396</v>
      </c>
      <c r="L11" s="158"/>
      <c r="M11" s="158"/>
    </row>
    <row r="12" spans="1:13" x14ac:dyDescent="0.2">
      <c r="A12" s="219">
        <v>9</v>
      </c>
      <c r="B12" s="158" t="s">
        <v>140</v>
      </c>
      <c r="C12" s="189" t="s">
        <v>392</v>
      </c>
      <c r="D12" s="158" t="s">
        <v>136</v>
      </c>
      <c r="E12" s="158" t="s">
        <v>130</v>
      </c>
      <c r="F12" s="158" t="s">
        <v>402</v>
      </c>
      <c r="G12" s="190">
        <v>39681</v>
      </c>
      <c r="H12" s="158" t="s">
        <v>394</v>
      </c>
      <c r="I12" s="158" t="s">
        <v>395</v>
      </c>
      <c r="J12" s="158" t="s">
        <v>396</v>
      </c>
      <c r="K12" s="158" t="s">
        <v>103</v>
      </c>
      <c r="L12" s="158" t="s">
        <v>124</v>
      </c>
      <c r="M12" s="158"/>
    </row>
    <row r="13" spans="1:13" x14ac:dyDescent="0.2">
      <c r="A13" s="219">
        <v>10</v>
      </c>
      <c r="B13" s="158" t="s">
        <v>141</v>
      </c>
      <c r="C13" s="189" t="s">
        <v>392</v>
      </c>
      <c r="D13" s="158" t="s">
        <v>136</v>
      </c>
      <c r="E13" s="158" t="s">
        <v>130</v>
      </c>
      <c r="F13" s="158" t="s">
        <v>393</v>
      </c>
      <c r="G13" s="190">
        <v>39505</v>
      </c>
      <c r="H13" s="158" t="s">
        <v>394</v>
      </c>
      <c r="I13" s="158" t="s">
        <v>398</v>
      </c>
      <c r="J13" s="158" t="s">
        <v>396</v>
      </c>
      <c r="K13" s="158" t="s">
        <v>103</v>
      </c>
      <c r="L13" s="158" t="s">
        <v>399</v>
      </c>
      <c r="M13" s="158" t="s">
        <v>400</v>
      </c>
    </row>
    <row r="14" spans="1:13" x14ac:dyDescent="0.2">
      <c r="A14" s="219">
        <v>11</v>
      </c>
      <c r="B14" s="158" t="s">
        <v>158</v>
      </c>
      <c r="C14" s="189" t="s">
        <v>392</v>
      </c>
      <c r="D14" s="158" t="s">
        <v>136</v>
      </c>
      <c r="E14" s="158" t="s">
        <v>397</v>
      </c>
      <c r="F14" s="158" t="s">
        <v>402</v>
      </c>
      <c r="G14" s="190">
        <v>39951</v>
      </c>
      <c r="H14" s="158" t="s">
        <v>394</v>
      </c>
      <c r="I14" s="158" t="s">
        <v>398</v>
      </c>
      <c r="J14" s="158" t="s">
        <v>106</v>
      </c>
      <c r="K14" s="158" t="s">
        <v>103</v>
      </c>
      <c r="L14" s="158" t="s">
        <v>124</v>
      </c>
      <c r="M14" s="158"/>
    </row>
    <row r="15" spans="1:13" x14ac:dyDescent="0.2">
      <c r="A15" s="219">
        <v>12</v>
      </c>
      <c r="B15" s="158" t="s">
        <v>142</v>
      </c>
      <c r="C15" s="189" t="s">
        <v>392</v>
      </c>
      <c r="D15" s="158" t="s">
        <v>136</v>
      </c>
      <c r="E15" s="158" t="s">
        <v>397</v>
      </c>
      <c r="F15" s="158" t="s">
        <v>393</v>
      </c>
      <c r="G15" s="190">
        <v>39620</v>
      </c>
      <c r="H15" s="158" t="s">
        <v>394</v>
      </c>
      <c r="I15" s="158" t="s">
        <v>398</v>
      </c>
      <c r="J15" s="158" t="s">
        <v>396</v>
      </c>
      <c r="K15" s="158" t="s">
        <v>103</v>
      </c>
      <c r="L15" s="158" t="s">
        <v>399</v>
      </c>
      <c r="M15" s="158" t="s">
        <v>400</v>
      </c>
    </row>
    <row r="16" spans="1:13" x14ac:dyDescent="0.2">
      <c r="A16" s="219">
        <v>13</v>
      </c>
      <c r="B16" s="158" t="s">
        <v>159</v>
      </c>
      <c r="C16" s="189" t="s">
        <v>392</v>
      </c>
      <c r="D16" s="158" t="s">
        <v>136</v>
      </c>
      <c r="E16" s="158" t="s">
        <v>130</v>
      </c>
      <c r="F16" s="158" t="s">
        <v>393</v>
      </c>
      <c r="G16" s="190">
        <v>39458</v>
      </c>
      <c r="H16" s="158" t="s">
        <v>394</v>
      </c>
      <c r="I16" s="158" t="s">
        <v>395</v>
      </c>
      <c r="J16" s="158" t="s">
        <v>103</v>
      </c>
      <c r="K16" s="158" t="s">
        <v>105</v>
      </c>
      <c r="L16" s="158" t="s">
        <v>403</v>
      </c>
      <c r="M16" s="158"/>
    </row>
    <row r="17" spans="1:13" x14ac:dyDescent="0.2">
      <c r="A17" s="219">
        <v>14</v>
      </c>
      <c r="B17" s="158" t="s">
        <v>406</v>
      </c>
      <c r="C17" s="189" t="s">
        <v>392</v>
      </c>
      <c r="D17" s="158" t="s">
        <v>136</v>
      </c>
      <c r="E17" s="158" t="s">
        <v>130</v>
      </c>
      <c r="F17" s="158" t="s">
        <v>393</v>
      </c>
      <c r="G17" s="190">
        <v>39767</v>
      </c>
      <c r="H17" s="158" t="s">
        <v>394</v>
      </c>
      <c r="I17" s="158" t="s">
        <v>395</v>
      </c>
      <c r="J17" s="158" t="s">
        <v>103</v>
      </c>
      <c r="K17" s="158" t="s">
        <v>407</v>
      </c>
      <c r="L17" s="158" t="s">
        <v>403</v>
      </c>
      <c r="M17" s="158"/>
    </row>
    <row r="18" spans="1:13" x14ac:dyDescent="0.2">
      <c r="A18" s="219">
        <v>15</v>
      </c>
      <c r="B18" s="158" t="s">
        <v>161</v>
      </c>
      <c r="C18" s="191" t="s">
        <v>401</v>
      </c>
      <c r="D18" s="158" t="s">
        <v>136</v>
      </c>
      <c r="E18" s="158" t="s">
        <v>397</v>
      </c>
      <c r="F18" s="158" t="s">
        <v>393</v>
      </c>
      <c r="G18" s="190">
        <v>39549</v>
      </c>
      <c r="H18" s="158" t="s">
        <v>394</v>
      </c>
      <c r="I18" s="158" t="s">
        <v>395</v>
      </c>
      <c r="J18" s="158" t="s">
        <v>408</v>
      </c>
      <c r="K18" s="158" t="s">
        <v>103</v>
      </c>
      <c r="L18" s="158"/>
      <c r="M18" s="158"/>
    </row>
    <row r="19" spans="1:13" x14ac:dyDescent="0.2">
      <c r="A19" s="219">
        <v>16</v>
      </c>
      <c r="B19" s="158" t="s">
        <v>143</v>
      </c>
      <c r="C19" s="191" t="s">
        <v>401</v>
      </c>
      <c r="D19" s="158" t="s">
        <v>136</v>
      </c>
      <c r="E19" s="158" t="s">
        <v>397</v>
      </c>
      <c r="F19" s="158" t="s">
        <v>393</v>
      </c>
      <c r="G19" s="190">
        <v>39662</v>
      </c>
      <c r="H19" s="158" t="s">
        <v>394</v>
      </c>
      <c r="I19" s="158" t="s">
        <v>395</v>
      </c>
      <c r="J19" s="158" t="s">
        <v>396</v>
      </c>
      <c r="K19" s="158" t="s">
        <v>103</v>
      </c>
      <c r="L19" s="158"/>
      <c r="M19" s="158"/>
    </row>
    <row r="20" spans="1:13" x14ac:dyDescent="0.2">
      <c r="A20" s="219">
        <v>17</v>
      </c>
      <c r="B20" s="158" t="s">
        <v>150</v>
      </c>
      <c r="C20" s="191" t="s">
        <v>401</v>
      </c>
      <c r="D20" s="158" t="s">
        <v>136</v>
      </c>
      <c r="E20" s="158" t="s">
        <v>397</v>
      </c>
      <c r="F20" s="158" t="s">
        <v>393</v>
      </c>
      <c r="G20" s="190">
        <v>39452</v>
      </c>
      <c r="H20" s="158" t="s">
        <v>394</v>
      </c>
      <c r="I20" s="158" t="s">
        <v>395</v>
      </c>
      <c r="J20" s="158" t="s">
        <v>103</v>
      </c>
      <c r="K20" s="158" t="s">
        <v>396</v>
      </c>
      <c r="L20" s="158"/>
      <c r="M20" s="158"/>
    </row>
    <row r="21" spans="1:13" x14ac:dyDescent="0.2">
      <c r="A21" s="219">
        <v>18</v>
      </c>
      <c r="B21" s="158" t="s">
        <v>151</v>
      </c>
      <c r="C21" s="191" t="s">
        <v>401</v>
      </c>
      <c r="D21" s="158" t="s">
        <v>136</v>
      </c>
      <c r="E21" s="158" t="s">
        <v>397</v>
      </c>
      <c r="F21" s="158" t="s">
        <v>393</v>
      </c>
      <c r="G21" s="190">
        <v>39728</v>
      </c>
      <c r="H21" s="158" t="s">
        <v>394</v>
      </c>
      <c r="I21" s="158" t="s">
        <v>395</v>
      </c>
      <c r="J21" s="158" t="s">
        <v>103</v>
      </c>
      <c r="K21" s="158" t="s">
        <v>396</v>
      </c>
      <c r="L21" s="158"/>
      <c r="M21" s="158"/>
    </row>
    <row r="22" spans="1:13" x14ac:dyDescent="0.2">
      <c r="A22" s="219">
        <v>19</v>
      </c>
      <c r="B22" s="158" t="s">
        <v>56</v>
      </c>
      <c r="C22" s="189" t="s">
        <v>392</v>
      </c>
      <c r="D22" s="158" t="s">
        <v>136</v>
      </c>
      <c r="E22" s="158" t="s">
        <v>397</v>
      </c>
      <c r="F22" s="158" t="s">
        <v>393</v>
      </c>
      <c r="G22" s="190">
        <v>39595</v>
      </c>
      <c r="H22" s="158" t="s">
        <v>394</v>
      </c>
      <c r="I22" s="158" t="s">
        <v>395</v>
      </c>
      <c r="J22" s="158" t="s">
        <v>106</v>
      </c>
      <c r="K22" s="158" t="s">
        <v>103</v>
      </c>
      <c r="L22" s="158" t="s">
        <v>124</v>
      </c>
      <c r="M22" s="158"/>
    </row>
    <row r="23" spans="1:13" x14ac:dyDescent="0.2">
      <c r="A23" s="219">
        <v>20</v>
      </c>
      <c r="B23" s="158" t="s">
        <v>152</v>
      </c>
      <c r="C23" s="191" t="s">
        <v>401</v>
      </c>
      <c r="D23" s="158" t="s">
        <v>136</v>
      </c>
      <c r="E23" s="158" t="s">
        <v>397</v>
      </c>
      <c r="F23" s="158" t="s">
        <v>402</v>
      </c>
      <c r="G23" s="190">
        <v>39784</v>
      </c>
      <c r="H23" s="158" t="s">
        <v>394</v>
      </c>
      <c r="I23" s="158" t="s">
        <v>395</v>
      </c>
      <c r="J23" s="158" t="s">
        <v>103</v>
      </c>
      <c r="K23" s="158" t="s">
        <v>396</v>
      </c>
      <c r="L23" s="158"/>
      <c r="M23" s="158"/>
    </row>
    <row r="24" spans="1:13" x14ac:dyDescent="0.2">
      <c r="A24" s="219">
        <v>21</v>
      </c>
      <c r="B24" s="158" t="s">
        <v>153</v>
      </c>
      <c r="C24" s="191" t="s">
        <v>401</v>
      </c>
      <c r="D24" s="158" t="s">
        <v>136</v>
      </c>
      <c r="E24" s="158" t="s">
        <v>130</v>
      </c>
      <c r="F24" s="158" t="s">
        <v>402</v>
      </c>
      <c r="G24" s="190">
        <v>39743</v>
      </c>
      <c r="H24" s="158" t="s">
        <v>394</v>
      </c>
      <c r="I24" s="158" t="s">
        <v>405</v>
      </c>
      <c r="J24" s="158" t="s">
        <v>103</v>
      </c>
      <c r="K24" s="158" t="s">
        <v>396</v>
      </c>
      <c r="L24" s="158"/>
      <c r="M24" s="158"/>
    </row>
    <row r="25" spans="1:13" x14ac:dyDescent="0.2">
      <c r="A25" s="219">
        <v>22</v>
      </c>
      <c r="B25" s="158" t="s">
        <v>154</v>
      </c>
      <c r="C25" s="189" t="s">
        <v>392</v>
      </c>
      <c r="D25" s="158" t="s">
        <v>136</v>
      </c>
      <c r="E25" s="158" t="s">
        <v>130</v>
      </c>
      <c r="F25" s="158" t="s">
        <v>402</v>
      </c>
      <c r="G25" s="190">
        <v>39667</v>
      </c>
      <c r="H25" s="158" t="s">
        <v>394</v>
      </c>
      <c r="I25" s="158" t="s">
        <v>395</v>
      </c>
      <c r="J25" s="158" t="s">
        <v>103</v>
      </c>
      <c r="K25" s="158" t="s">
        <v>396</v>
      </c>
      <c r="L25" s="158" t="s">
        <v>409</v>
      </c>
      <c r="M25" s="158"/>
    </row>
    <row r="26" spans="1:13" x14ac:dyDescent="0.2">
      <c r="A26" s="219">
        <v>23</v>
      </c>
      <c r="B26" s="158" t="s">
        <v>155</v>
      </c>
      <c r="C26" s="191" t="s">
        <v>401</v>
      </c>
      <c r="D26" s="158" t="s">
        <v>136</v>
      </c>
      <c r="E26" s="158" t="s">
        <v>397</v>
      </c>
      <c r="F26" s="158" t="s">
        <v>402</v>
      </c>
      <c r="G26" s="190">
        <v>39589</v>
      </c>
      <c r="H26" s="158" t="s">
        <v>394</v>
      </c>
      <c r="I26" s="158" t="s">
        <v>398</v>
      </c>
      <c r="J26" s="158" t="s">
        <v>103</v>
      </c>
      <c r="K26" s="158" t="s">
        <v>396</v>
      </c>
      <c r="L26" s="158"/>
      <c r="M26" s="158"/>
    </row>
    <row r="27" spans="1:13" x14ac:dyDescent="0.2">
      <c r="A27" s="219">
        <v>24</v>
      </c>
      <c r="B27" s="158" t="s">
        <v>144</v>
      </c>
      <c r="C27" s="191" t="s">
        <v>401</v>
      </c>
      <c r="D27" s="158" t="s">
        <v>136</v>
      </c>
      <c r="E27" s="158" t="s">
        <v>397</v>
      </c>
      <c r="F27" s="158" t="s">
        <v>402</v>
      </c>
      <c r="G27" s="190">
        <v>39723</v>
      </c>
      <c r="H27" s="158" t="s">
        <v>394</v>
      </c>
      <c r="I27" s="158" t="s">
        <v>395</v>
      </c>
      <c r="J27" s="158" t="s">
        <v>396</v>
      </c>
      <c r="K27" s="158" t="s">
        <v>103</v>
      </c>
      <c r="L27" s="158"/>
      <c r="M27" s="158"/>
    </row>
    <row r="28" spans="1:13" x14ac:dyDescent="0.2">
      <c r="A28" s="219">
        <v>25</v>
      </c>
      <c r="B28" s="158" t="s">
        <v>156</v>
      </c>
      <c r="C28" s="191" t="s">
        <v>401</v>
      </c>
      <c r="D28" s="158" t="s">
        <v>136</v>
      </c>
      <c r="E28" s="158" t="s">
        <v>397</v>
      </c>
      <c r="F28" s="158" t="s">
        <v>402</v>
      </c>
      <c r="G28" s="190">
        <v>39779</v>
      </c>
      <c r="H28" s="158" t="s">
        <v>394</v>
      </c>
      <c r="I28" s="158" t="s">
        <v>395</v>
      </c>
      <c r="J28" s="158" t="s">
        <v>103</v>
      </c>
      <c r="K28" s="158" t="s">
        <v>396</v>
      </c>
      <c r="L28" s="158"/>
      <c r="M28" s="158"/>
    </row>
    <row r="29" spans="1:13" x14ac:dyDescent="0.2">
      <c r="A29" s="219">
        <v>26</v>
      </c>
      <c r="B29" s="158" t="s">
        <v>145</v>
      </c>
      <c r="C29" s="191" t="s">
        <v>401</v>
      </c>
      <c r="D29" s="158" t="s">
        <v>136</v>
      </c>
      <c r="E29" s="158" t="s">
        <v>130</v>
      </c>
      <c r="F29" s="158" t="s">
        <v>393</v>
      </c>
      <c r="G29" s="190">
        <v>39806</v>
      </c>
      <c r="H29" s="158" t="s">
        <v>394</v>
      </c>
      <c r="I29" s="158" t="s">
        <v>395</v>
      </c>
      <c r="J29" s="158" t="s">
        <v>396</v>
      </c>
      <c r="K29" s="158" t="s">
        <v>103</v>
      </c>
      <c r="L29" s="158"/>
      <c r="M29" s="158"/>
    </row>
    <row r="30" spans="1:13" x14ac:dyDescent="0.2">
      <c r="A30" s="219">
        <v>27</v>
      </c>
      <c r="B30" s="158" t="s">
        <v>146</v>
      </c>
      <c r="C30" s="191" t="s">
        <v>401</v>
      </c>
      <c r="D30" s="158" t="s">
        <v>136</v>
      </c>
      <c r="E30" s="158" t="s">
        <v>397</v>
      </c>
      <c r="F30" s="158" t="s">
        <v>393</v>
      </c>
      <c r="G30" s="190">
        <v>39428</v>
      </c>
      <c r="H30" s="158" t="s">
        <v>394</v>
      </c>
      <c r="I30" s="158" t="s">
        <v>395</v>
      </c>
      <c r="J30" s="158" t="s">
        <v>396</v>
      </c>
      <c r="K30" s="158" t="s">
        <v>103</v>
      </c>
      <c r="L30" s="158"/>
      <c r="M30" s="158"/>
    </row>
    <row r="31" spans="1:13" x14ac:dyDescent="0.2">
      <c r="A31" s="219">
        <v>28</v>
      </c>
      <c r="B31" s="158" t="s">
        <v>147</v>
      </c>
      <c r="C31" s="189" t="s">
        <v>392</v>
      </c>
      <c r="D31" s="158" t="s">
        <v>136</v>
      </c>
      <c r="E31" s="158" t="s">
        <v>130</v>
      </c>
      <c r="F31" s="158" t="s">
        <v>393</v>
      </c>
      <c r="G31" s="190">
        <v>39450</v>
      </c>
      <c r="H31" s="158" t="s">
        <v>394</v>
      </c>
      <c r="I31" s="158" t="s">
        <v>395</v>
      </c>
      <c r="J31" s="158" t="s">
        <v>396</v>
      </c>
      <c r="K31" s="158" t="s">
        <v>103</v>
      </c>
      <c r="L31" s="158" t="s">
        <v>124</v>
      </c>
      <c r="M31" s="15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45766-CA5A-4C66-A750-6D644961E5CB}">
  <sheetPr>
    <pageSetUpPr fitToPage="1"/>
  </sheetPr>
  <dimension ref="A1:AA34"/>
  <sheetViews>
    <sheetView topLeftCell="L3" zoomScaleNormal="100" workbookViewId="0">
      <selection activeCell="AD17" sqref="AD17"/>
    </sheetView>
  </sheetViews>
  <sheetFormatPr baseColWidth="10" defaultColWidth="11.140625" defaultRowHeight="12.75" x14ac:dyDescent="0.2"/>
  <cols>
    <col min="1" max="1" width="2.140625" bestFit="1" customWidth="1"/>
    <col min="2" max="2" width="4.28515625" customWidth="1"/>
    <col min="3" max="3" width="16.140625" bestFit="1" customWidth="1"/>
    <col min="4" max="4" width="9" bestFit="1" customWidth="1"/>
    <col min="5" max="5" width="7.28515625" style="24" bestFit="1" customWidth="1"/>
    <col min="6" max="6" width="8.28515625" bestFit="1" customWidth="1"/>
    <col min="7" max="7" width="10.85546875" bestFit="1" customWidth="1"/>
    <col min="8" max="8" width="8.7109375" bestFit="1" customWidth="1"/>
    <col min="9" max="10" width="9" bestFit="1" customWidth="1"/>
    <col min="11" max="11" width="9.5703125" customWidth="1"/>
    <col min="12" max="12" width="9" style="5" customWidth="1"/>
    <col min="13" max="13" width="9.28515625" bestFit="1" customWidth="1"/>
    <col min="14" max="14" width="3" customWidth="1"/>
    <col min="15" max="15" width="16.85546875" style="6" bestFit="1" customWidth="1"/>
    <col min="16" max="21" width="3.42578125" customWidth="1"/>
    <col min="22" max="22" width="3.42578125" style="6" customWidth="1"/>
    <col min="23" max="23" width="3.42578125" customWidth="1"/>
    <col min="24" max="24" width="3.7109375" style="23" customWidth="1"/>
    <col min="25" max="25" width="4.85546875" customWidth="1"/>
    <col min="26" max="26" width="6.42578125" bestFit="1" customWidth="1"/>
    <col min="27" max="27" width="3" bestFit="1" customWidth="1"/>
  </cols>
  <sheetData>
    <row r="1" spans="1:27" ht="15.75" x14ac:dyDescent="0.25">
      <c r="B1" s="853" t="s">
        <v>631</v>
      </c>
      <c r="C1" s="853"/>
      <c r="D1" s="853"/>
      <c r="E1" s="853"/>
      <c r="F1" s="853"/>
      <c r="G1" s="853"/>
      <c r="H1" s="853"/>
      <c r="I1" s="853"/>
      <c r="J1" s="853"/>
      <c r="K1" s="853"/>
      <c r="L1" s="853"/>
      <c r="M1" s="853"/>
      <c r="N1" s="853"/>
      <c r="O1" s="853"/>
      <c r="P1" s="853"/>
      <c r="Q1" s="853"/>
      <c r="R1" s="853"/>
      <c r="S1" s="853"/>
      <c r="T1" s="853"/>
      <c r="U1" s="853"/>
      <c r="V1" s="853"/>
      <c r="W1" s="853"/>
      <c r="X1" s="853"/>
      <c r="Y1" s="853"/>
      <c r="Z1" s="853"/>
    </row>
    <row r="2" spans="1:27" ht="13.5" thickBot="1" x14ac:dyDescent="0.25">
      <c r="B2" s="854" t="s">
        <v>665</v>
      </c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  <c r="R2" s="854"/>
      <c r="S2" s="854"/>
      <c r="T2" s="854"/>
      <c r="U2" s="854"/>
      <c r="V2" s="854"/>
      <c r="W2" s="854"/>
      <c r="X2" s="854"/>
      <c r="Y2" s="854"/>
      <c r="Z2" s="854"/>
    </row>
    <row r="3" spans="1:27" ht="16.5" thickBot="1" x14ac:dyDescent="0.3">
      <c r="A3" t="s">
        <v>93</v>
      </c>
      <c r="B3" s="76"/>
      <c r="C3" s="7"/>
      <c r="D3" s="36"/>
      <c r="E3" s="860" t="s">
        <v>666</v>
      </c>
      <c r="F3" s="860"/>
      <c r="G3" s="42"/>
      <c r="H3" s="50"/>
      <c r="I3" s="861" t="s">
        <v>667</v>
      </c>
      <c r="J3" s="861"/>
      <c r="K3" s="52"/>
      <c r="L3" s="8"/>
      <c r="M3" s="63"/>
      <c r="N3" s="866"/>
      <c r="O3" s="867"/>
      <c r="P3" s="855" t="s">
        <v>668</v>
      </c>
      <c r="Q3" s="856"/>
      <c r="R3" s="856"/>
      <c r="S3" s="856"/>
      <c r="T3" s="856"/>
      <c r="U3" s="856"/>
      <c r="V3" s="856"/>
      <c r="W3" s="856"/>
      <c r="X3" s="856"/>
      <c r="Y3" s="857"/>
      <c r="Z3" s="29"/>
    </row>
    <row r="4" spans="1:27" ht="16.5" thickBot="1" x14ac:dyDescent="0.3">
      <c r="B4" s="77"/>
      <c r="C4" s="12" t="s">
        <v>0</v>
      </c>
      <c r="D4" s="37" t="s">
        <v>1</v>
      </c>
      <c r="E4" s="152" t="s">
        <v>682</v>
      </c>
      <c r="F4" s="39" t="s">
        <v>683</v>
      </c>
      <c r="G4" s="43" t="s">
        <v>679</v>
      </c>
      <c r="H4" s="153" t="s">
        <v>681</v>
      </c>
      <c r="I4" s="48" t="s">
        <v>684</v>
      </c>
      <c r="J4" s="51" t="s">
        <v>685</v>
      </c>
      <c r="K4" s="53" t="s">
        <v>680</v>
      </c>
      <c r="L4" s="9" t="s">
        <v>2</v>
      </c>
      <c r="M4" s="64" t="s">
        <v>686</v>
      </c>
      <c r="N4" s="858" t="s">
        <v>3</v>
      </c>
      <c r="O4" s="859"/>
      <c r="P4" s="590" t="s">
        <v>4</v>
      </c>
      <c r="Q4" s="591" t="s">
        <v>5</v>
      </c>
      <c r="R4" s="590" t="s">
        <v>6</v>
      </c>
      <c r="S4" s="591" t="s">
        <v>7</v>
      </c>
      <c r="T4" s="590" t="s">
        <v>8</v>
      </c>
      <c r="U4" s="591" t="s">
        <v>9</v>
      </c>
      <c r="V4" s="590" t="s">
        <v>10</v>
      </c>
      <c r="W4" s="591" t="s">
        <v>11</v>
      </c>
      <c r="X4" s="590" t="s">
        <v>12</v>
      </c>
      <c r="Y4" s="222" t="s">
        <v>13</v>
      </c>
      <c r="Z4" s="30" t="s">
        <v>14</v>
      </c>
    </row>
    <row r="5" spans="1:27" ht="15.75" x14ac:dyDescent="0.25">
      <c r="B5" s="78">
        <v>1</v>
      </c>
      <c r="C5" s="179" t="s">
        <v>168</v>
      </c>
      <c r="D5" s="38" t="s">
        <v>169</v>
      </c>
      <c r="E5" s="35">
        <v>9.5</v>
      </c>
      <c r="F5" s="573">
        <v>6</v>
      </c>
      <c r="G5" s="101">
        <f>(E5+F5)</f>
        <v>15.5</v>
      </c>
      <c r="H5" s="696">
        <v>14</v>
      </c>
      <c r="I5" s="334">
        <v>3</v>
      </c>
      <c r="J5" s="429"/>
      <c r="K5" s="154">
        <f>+(I5+J5*3)/2</f>
        <v>1.5</v>
      </c>
      <c r="L5" s="155">
        <f t="shared" ref="L5:L32" si="0">+(10+Y5-Z5)</f>
        <v>21</v>
      </c>
      <c r="M5" s="10">
        <f t="shared" ref="M5:M32" si="1">+(G5+H5*3+K5+L5)/6</f>
        <v>13.333333333333334</v>
      </c>
      <c r="N5" s="197">
        <v>1</v>
      </c>
      <c r="O5" s="198" t="s">
        <v>168</v>
      </c>
      <c r="P5" s="767">
        <v>3</v>
      </c>
      <c r="Q5" s="768">
        <v>2</v>
      </c>
      <c r="R5" s="769">
        <v>2</v>
      </c>
      <c r="S5" s="769">
        <v>2</v>
      </c>
      <c r="T5" s="581">
        <v>2</v>
      </c>
      <c r="U5" s="581"/>
      <c r="V5" s="409"/>
      <c r="W5" s="376"/>
      <c r="X5" s="582"/>
      <c r="Y5" s="223">
        <f t="shared" ref="Y5:Y32" si="2">+(P5+Q5+R5+S5+T5+U5+V5+W5+X5)</f>
        <v>11</v>
      </c>
      <c r="Z5" s="31"/>
      <c r="AA5" s="743">
        <v>10</v>
      </c>
    </row>
    <row r="6" spans="1:27" ht="15.75" x14ac:dyDescent="0.25">
      <c r="B6" s="79">
        <v>2</v>
      </c>
      <c r="C6" s="179" t="s">
        <v>170</v>
      </c>
      <c r="D6" s="38" t="s">
        <v>171</v>
      </c>
      <c r="E6" s="35">
        <v>6.5</v>
      </c>
      <c r="F6" s="40">
        <v>8.8000000000000007</v>
      </c>
      <c r="G6" s="101">
        <f t="shared" ref="G6:G32" si="3">(E6+F6)</f>
        <v>15.3</v>
      </c>
      <c r="H6" s="696">
        <v>10</v>
      </c>
      <c r="I6" s="49">
        <v>3.5</v>
      </c>
      <c r="J6" s="429"/>
      <c r="K6" s="154">
        <f t="shared" ref="K6:K32" si="4">+(I6+J6*3)/2</f>
        <v>1.75</v>
      </c>
      <c r="L6" s="155">
        <f t="shared" si="0"/>
        <v>21</v>
      </c>
      <c r="M6" s="10">
        <f t="shared" si="1"/>
        <v>11.341666666666667</v>
      </c>
      <c r="N6" s="197">
        <v>2</v>
      </c>
      <c r="O6" s="193" t="s">
        <v>170</v>
      </c>
      <c r="P6" s="767">
        <v>3</v>
      </c>
      <c r="Q6" s="768">
        <v>2</v>
      </c>
      <c r="R6" s="770">
        <v>2</v>
      </c>
      <c r="S6" s="770">
        <v>2</v>
      </c>
      <c r="T6" s="583">
        <v>2</v>
      </c>
      <c r="U6" s="583"/>
      <c r="V6" s="410"/>
      <c r="W6" s="377"/>
      <c r="X6" s="584"/>
      <c r="Y6" s="223">
        <f t="shared" si="2"/>
        <v>11</v>
      </c>
      <c r="Z6" s="31"/>
      <c r="AA6" s="742">
        <v>10</v>
      </c>
    </row>
    <row r="7" spans="1:27" ht="15.75" x14ac:dyDescent="0.25">
      <c r="B7" s="78">
        <v>3</v>
      </c>
      <c r="C7" s="179" t="s">
        <v>59</v>
      </c>
      <c r="D7" s="38" t="s">
        <v>172</v>
      </c>
      <c r="E7" s="35">
        <v>7</v>
      </c>
      <c r="F7" s="40">
        <v>6</v>
      </c>
      <c r="G7" s="101">
        <f t="shared" si="3"/>
        <v>13</v>
      </c>
      <c r="H7" s="657">
        <v>13</v>
      </c>
      <c r="I7" s="49">
        <v>7</v>
      </c>
      <c r="J7" s="429"/>
      <c r="K7" s="154">
        <f t="shared" si="4"/>
        <v>3.5</v>
      </c>
      <c r="L7" s="155">
        <f t="shared" si="0"/>
        <v>16</v>
      </c>
      <c r="M7" s="10">
        <f t="shared" si="1"/>
        <v>11.916666666666666</v>
      </c>
      <c r="N7" s="197">
        <v>3</v>
      </c>
      <c r="O7" s="194" t="s">
        <v>59</v>
      </c>
      <c r="P7" s="767"/>
      <c r="Q7" s="768">
        <v>2</v>
      </c>
      <c r="R7" s="770"/>
      <c r="S7" s="771">
        <v>2</v>
      </c>
      <c r="T7" s="583">
        <v>2</v>
      </c>
      <c r="U7" s="583"/>
      <c r="V7" s="410"/>
      <c r="W7" s="377"/>
      <c r="X7" s="584"/>
      <c r="Y7" s="223">
        <f t="shared" si="2"/>
        <v>6</v>
      </c>
      <c r="Z7" s="31"/>
      <c r="AA7" s="743">
        <v>10</v>
      </c>
    </row>
    <row r="8" spans="1:27" ht="15.75" x14ac:dyDescent="0.25">
      <c r="B8" s="79">
        <v>4</v>
      </c>
      <c r="C8" s="179" t="s">
        <v>60</v>
      </c>
      <c r="D8" s="38" t="s">
        <v>173</v>
      </c>
      <c r="E8" s="35">
        <v>6.5</v>
      </c>
      <c r="F8" s="40">
        <v>3.5</v>
      </c>
      <c r="G8" s="101">
        <f t="shared" si="3"/>
        <v>10</v>
      </c>
      <c r="H8" s="696">
        <v>12</v>
      </c>
      <c r="I8" s="49">
        <v>5.5</v>
      </c>
      <c r="J8" s="429"/>
      <c r="K8" s="154">
        <f t="shared" si="4"/>
        <v>2.75</v>
      </c>
      <c r="L8" s="155">
        <f t="shared" si="0"/>
        <v>10</v>
      </c>
      <c r="M8" s="10">
        <f t="shared" si="1"/>
        <v>9.7916666666666661</v>
      </c>
      <c r="N8" s="197">
        <v>4</v>
      </c>
      <c r="O8" s="194" t="s">
        <v>60</v>
      </c>
      <c r="P8" s="767"/>
      <c r="Q8" s="768"/>
      <c r="R8" s="770"/>
      <c r="S8" s="770"/>
      <c r="T8" s="583"/>
      <c r="U8" s="583"/>
      <c r="V8" s="410"/>
      <c r="W8" s="377"/>
      <c r="X8" s="584"/>
      <c r="Y8" s="223">
        <f t="shared" si="2"/>
        <v>0</v>
      </c>
      <c r="Z8" s="31"/>
      <c r="AA8" s="742">
        <v>10</v>
      </c>
    </row>
    <row r="9" spans="1:27" ht="15.75" x14ac:dyDescent="0.25">
      <c r="B9" s="78">
        <v>5</v>
      </c>
      <c r="C9" s="179" t="s">
        <v>174</v>
      </c>
      <c r="D9" s="38" t="s">
        <v>175</v>
      </c>
      <c r="E9" s="35">
        <v>6.5</v>
      </c>
      <c r="F9" s="40">
        <v>3.5</v>
      </c>
      <c r="G9" s="101">
        <f t="shared" si="3"/>
        <v>10</v>
      </c>
      <c r="H9" s="696">
        <v>10</v>
      </c>
      <c r="I9" s="49">
        <v>8.5</v>
      </c>
      <c r="J9" s="429"/>
      <c r="K9" s="154">
        <f t="shared" si="4"/>
        <v>4.25</v>
      </c>
      <c r="L9" s="155">
        <f t="shared" si="0"/>
        <v>16</v>
      </c>
      <c r="M9" s="10">
        <f t="shared" si="1"/>
        <v>10.041666666666666</v>
      </c>
      <c r="N9" s="197">
        <v>5</v>
      </c>
      <c r="O9" s="194" t="s">
        <v>174</v>
      </c>
      <c r="P9" s="767"/>
      <c r="Q9" s="772"/>
      <c r="R9" s="770">
        <v>2</v>
      </c>
      <c r="S9" s="773">
        <v>2</v>
      </c>
      <c r="T9" s="583">
        <v>2</v>
      </c>
      <c r="U9" s="583"/>
      <c r="V9" s="410"/>
      <c r="W9" s="377"/>
      <c r="X9" s="584"/>
      <c r="Y9" s="223">
        <f t="shared" si="2"/>
        <v>6</v>
      </c>
      <c r="Z9" s="31"/>
      <c r="AA9" s="743">
        <v>10</v>
      </c>
    </row>
    <row r="10" spans="1:27" ht="15.75" x14ac:dyDescent="0.25">
      <c r="B10" s="79">
        <v>6</v>
      </c>
      <c r="C10" s="179" t="s">
        <v>61</v>
      </c>
      <c r="D10" s="38" t="s">
        <v>176</v>
      </c>
      <c r="E10" s="35">
        <v>6.5</v>
      </c>
      <c r="F10" s="40">
        <v>8.5</v>
      </c>
      <c r="G10" s="101">
        <f t="shared" si="3"/>
        <v>15</v>
      </c>
      <c r="H10" s="696">
        <v>10</v>
      </c>
      <c r="I10" s="49">
        <v>3.5</v>
      </c>
      <c r="J10" s="429"/>
      <c r="K10" s="154">
        <f t="shared" si="4"/>
        <v>1.75</v>
      </c>
      <c r="L10" s="155">
        <f t="shared" si="0"/>
        <v>17</v>
      </c>
      <c r="M10" s="10">
        <f t="shared" si="1"/>
        <v>10.625</v>
      </c>
      <c r="N10" s="197">
        <v>6</v>
      </c>
      <c r="O10" s="194" t="s">
        <v>61</v>
      </c>
      <c r="P10" s="767">
        <v>3</v>
      </c>
      <c r="Q10" s="768">
        <v>2</v>
      </c>
      <c r="R10" s="770"/>
      <c r="S10" s="770"/>
      <c r="T10" s="583">
        <v>2</v>
      </c>
      <c r="U10" s="583"/>
      <c r="V10" s="410"/>
      <c r="W10" s="377"/>
      <c r="X10" s="584"/>
      <c r="Y10" s="223">
        <f t="shared" si="2"/>
        <v>7</v>
      </c>
      <c r="Z10" s="31"/>
      <c r="AA10" s="742">
        <v>10</v>
      </c>
    </row>
    <row r="11" spans="1:27" ht="15.75" x14ac:dyDescent="0.25">
      <c r="B11" s="78">
        <v>7</v>
      </c>
      <c r="C11" s="179" t="s">
        <v>177</v>
      </c>
      <c r="D11" s="38" t="s">
        <v>178</v>
      </c>
      <c r="E11" s="35">
        <v>7.5</v>
      </c>
      <c r="F11" s="40">
        <v>4.5</v>
      </c>
      <c r="G11" s="101">
        <f t="shared" si="3"/>
        <v>12</v>
      </c>
      <c r="H11" s="696">
        <v>15</v>
      </c>
      <c r="I11" s="49">
        <v>7.5</v>
      </c>
      <c r="J11" s="429"/>
      <c r="K11" s="154">
        <f t="shared" si="4"/>
        <v>3.75</v>
      </c>
      <c r="L11" s="155">
        <f t="shared" si="0"/>
        <v>21</v>
      </c>
      <c r="M11" s="10">
        <f t="shared" si="1"/>
        <v>13.625</v>
      </c>
      <c r="N11" s="197">
        <v>7</v>
      </c>
      <c r="O11" s="194" t="s">
        <v>177</v>
      </c>
      <c r="P11" s="767">
        <v>3</v>
      </c>
      <c r="Q11" s="768">
        <v>2</v>
      </c>
      <c r="R11" s="770">
        <v>2</v>
      </c>
      <c r="S11" s="770">
        <v>2</v>
      </c>
      <c r="T11" s="583">
        <v>2</v>
      </c>
      <c r="U11" s="583"/>
      <c r="V11" s="410"/>
      <c r="W11" s="377"/>
      <c r="X11" s="584"/>
      <c r="Y11" s="223">
        <f t="shared" si="2"/>
        <v>11</v>
      </c>
      <c r="Z11" s="31"/>
      <c r="AA11" s="743">
        <v>10</v>
      </c>
    </row>
    <row r="12" spans="1:27" ht="15.75" x14ac:dyDescent="0.25">
      <c r="B12" s="79">
        <v>8</v>
      </c>
      <c r="C12" s="179" t="s">
        <v>179</v>
      </c>
      <c r="D12" s="38" t="s">
        <v>180</v>
      </c>
      <c r="E12" s="35">
        <v>8.5</v>
      </c>
      <c r="F12" s="40">
        <v>5.5</v>
      </c>
      <c r="G12" s="101">
        <f t="shared" si="3"/>
        <v>14</v>
      </c>
      <c r="H12" s="699"/>
      <c r="I12" s="49">
        <v>4.5</v>
      </c>
      <c r="J12" s="429"/>
      <c r="K12" s="154">
        <f t="shared" si="4"/>
        <v>2.25</v>
      </c>
      <c r="L12" s="155">
        <f t="shared" si="0"/>
        <v>16</v>
      </c>
      <c r="M12" s="10">
        <f t="shared" si="1"/>
        <v>5.375</v>
      </c>
      <c r="N12" s="197">
        <v>8</v>
      </c>
      <c r="O12" s="194" t="s">
        <v>179</v>
      </c>
      <c r="P12" s="767">
        <v>2</v>
      </c>
      <c r="Q12" s="768">
        <v>2</v>
      </c>
      <c r="R12" s="770">
        <v>2</v>
      </c>
      <c r="S12" s="770"/>
      <c r="T12" s="583"/>
      <c r="U12" s="583"/>
      <c r="V12" s="410"/>
      <c r="W12" s="377"/>
      <c r="X12" s="584"/>
      <c r="Y12" s="223">
        <f t="shared" si="2"/>
        <v>6</v>
      </c>
      <c r="Z12" s="31"/>
      <c r="AA12" s="743">
        <v>10</v>
      </c>
    </row>
    <row r="13" spans="1:27" ht="15.75" x14ac:dyDescent="0.25">
      <c r="B13" s="78">
        <v>9</v>
      </c>
      <c r="C13" s="179" t="s">
        <v>62</v>
      </c>
      <c r="D13" s="38" t="s">
        <v>181</v>
      </c>
      <c r="E13" s="35">
        <v>4</v>
      </c>
      <c r="F13" s="40">
        <v>2.5</v>
      </c>
      <c r="G13" s="101">
        <f t="shared" si="3"/>
        <v>6.5</v>
      </c>
      <c r="H13" s="700"/>
      <c r="I13" s="49">
        <v>3</v>
      </c>
      <c r="J13" s="429"/>
      <c r="K13" s="154">
        <f t="shared" si="4"/>
        <v>1.5</v>
      </c>
      <c r="L13" s="155">
        <f t="shared" si="0"/>
        <v>10</v>
      </c>
      <c r="M13" s="10">
        <f t="shared" si="1"/>
        <v>3</v>
      </c>
      <c r="N13" s="197">
        <v>9</v>
      </c>
      <c r="O13" s="194" t="s">
        <v>62</v>
      </c>
      <c r="P13" s="767"/>
      <c r="Q13" s="768"/>
      <c r="R13" s="770"/>
      <c r="S13" s="770"/>
      <c r="T13" s="583"/>
      <c r="U13" s="583"/>
      <c r="V13" s="410"/>
      <c r="W13" s="377"/>
      <c r="X13" s="584"/>
      <c r="Y13" s="223">
        <f t="shared" si="2"/>
        <v>0</v>
      </c>
      <c r="Z13" s="31"/>
      <c r="AA13" s="742">
        <v>10</v>
      </c>
    </row>
    <row r="14" spans="1:27" ht="15.75" x14ac:dyDescent="0.25">
      <c r="B14" s="79">
        <v>10</v>
      </c>
      <c r="C14" s="179" t="s">
        <v>63</v>
      </c>
      <c r="D14" s="38" t="s">
        <v>182</v>
      </c>
      <c r="E14" s="35">
        <v>7</v>
      </c>
      <c r="F14" s="40">
        <v>9.5</v>
      </c>
      <c r="G14" s="101">
        <f t="shared" si="3"/>
        <v>16.5</v>
      </c>
      <c r="H14" s="657">
        <v>7</v>
      </c>
      <c r="I14" s="49">
        <v>7</v>
      </c>
      <c r="J14" s="429"/>
      <c r="K14" s="154">
        <f t="shared" si="4"/>
        <v>3.5</v>
      </c>
      <c r="L14" s="155">
        <f t="shared" si="0"/>
        <v>19</v>
      </c>
      <c r="M14" s="10">
        <f t="shared" si="1"/>
        <v>10</v>
      </c>
      <c r="N14" s="197">
        <v>10</v>
      </c>
      <c r="O14" s="194" t="s">
        <v>63</v>
      </c>
      <c r="P14" s="767">
        <v>3</v>
      </c>
      <c r="Q14" s="768">
        <v>2</v>
      </c>
      <c r="R14" s="770">
        <v>2</v>
      </c>
      <c r="S14" s="770">
        <v>2</v>
      </c>
      <c r="T14" s="583"/>
      <c r="U14" s="583"/>
      <c r="V14" s="410"/>
      <c r="W14" s="377"/>
      <c r="X14" s="584"/>
      <c r="Y14" s="223">
        <f t="shared" si="2"/>
        <v>9</v>
      </c>
      <c r="Z14" s="31"/>
      <c r="AA14" s="742">
        <v>10</v>
      </c>
    </row>
    <row r="15" spans="1:27" ht="15.75" x14ac:dyDescent="0.25">
      <c r="B15" s="78">
        <v>11</v>
      </c>
      <c r="C15" s="179" t="s">
        <v>64</v>
      </c>
      <c r="D15" s="38" t="s">
        <v>183</v>
      </c>
      <c r="E15" s="35">
        <v>8.5</v>
      </c>
      <c r="F15" s="40">
        <v>11</v>
      </c>
      <c r="G15" s="101">
        <f t="shared" si="3"/>
        <v>19.5</v>
      </c>
      <c r="H15" s="696">
        <v>17</v>
      </c>
      <c r="I15" s="49">
        <v>6</v>
      </c>
      <c r="J15" s="429"/>
      <c r="K15" s="154">
        <f t="shared" si="4"/>
        <v>3</v>
      </c>
      <c r="L15" s="155">
        <f t="shared" si="0"/>
        <v>17</v>
      </c>
      <c r="M15" s="10">
        <f t="shared" si="1"/>
        <v>15.083333333333334</v>
      </c>
      <c r="N15" s="197">
        <v>11</v>
      </c>
      <c r="O15" s="194" t="s">
        <v>64</v>
      </c>
      <c r="P15" s="767">
        <v>3</v>
      </c>
      <c r="Q15" s="768"/>
      <c r="R15" s="770">
        <v>2</v>
      </c>
      <c r="S15" s="770"/>
      <c r="T15" s="583">
        <v>2</v>
      </c>
      <c r="U15" s="583"/>
      <c r="V15" s="410"/>
      <c r="W15" s="377"/>
      <c r="X15" s="584"/>
      <c r="Y15" s="223">
        <f t="shared" si="2"/>
        <v>7</v>
      </c>
      <c r="Z15" s="31"/>
      <c r="AA15" s="742">
        <v>10</v>
      </c>
    </row>
    <row r="16" spans="1:27" ht="15.75" x14ac:dyDescent="0.25">
      <c r="B16" s="79">
        <v>12</v>
      </c>
      <c r="C16" s="179" t="s">
        <v>65</v>
      </c>
      <c r="D16" s="38" t="s">
        <v>184</v>
      </c>
      <c r="E16" s="35">
        <v>9.5</v>
      </c>
      <c r="F16" s="40">
        <v>8.5</v>
      </c>
      <c r="G16" s="101">
        <f t="shared" si="3"/>
        <v>18</v>
      </c>
      <c r="H16" s="657">
        <v>15</v>
      </c>
      <c r="I16" s="49">
        <v>4.5</v>
      </c>
      <c r="J16" s="429"/>
      <c r="K16" s="154">
        <f t="shared" si="4"/>
        <v>2.25</v>
      </c>
      <c r="L16" s="155">
        <f t="shared" si="0"/>
        <v>16</v>
      </c>
      <c r="M16" s="10">
        <f t="shared" si="1"/>
        <v>13.541666666666666</v>
      </c>
      <c r="N16" s="197">
        <v>12</v>
      </c>
      <c r="O16" s="194" t="s">
        <v>65</v>
      </c>
      <c r="P16" s="767"/>
      <c r="Q16" s="768"/>
      <c r="R16" s="771">
        <v>2</v>
      </c>
      <c r="S16" s="770">
        <v>2</v>
      </c>
      <c r="T16" s="583">
        <v>2</v>
      </c>
      <c r="U16" s="583"/>
      <c r="V16" s="410"/>
      <c r="W16" s="377"/>
      <c r="X16" s="584"/>
      <c r="Y16" s="223">
        <f t="shared" si="2"/>
        <v>6</v>
      </c>
      <c r="Z16" s="31"/>
      <c r="AA16" s="743">
        <v>10</v>
      </c>
    </row>
    <row r="17" spans="2:27" ht="15.75" x14ac:dyDescent="0.25">
      <c r="B17" s="78">
        <v>13</v>
      </c>
      <c r="C17" s="179" t="s">
        <v>66</v>
      </c>
      <c r="D17" s="38" t="s">
        <v>185</v>
      </c>
      <c r="E17" s="35">
        <v>1</v>
      </c>
      <c r="F17" s="40">
        <v>6</v>
      </c>
      <c r="G17" s="101">
        <f t="shared" si="3"/>
        <v>7</v>
      </c>
      <c r="H17" s="696">
        <v>12</v>
      </c>
      <c r="I17" s="49">
        <v>4</v>
      </c>
      <c r="J17" s="429"/>
      <c r="K17" s="154">
        <f t="shared" si="4"/>
        <v>2</v>
      </c>
      <c r="L17" s="155">
        <f t="shared" si="0"/>
        <v>19</v>
      </c>
      <c r="M17" s="10">
        <f t="shared" si="1"/>
        <v>10.666666666666666</v>
      </c>
      <c r="N17" s="197">
        <v>13</v>
      </c>
      <c r="O17" s="194" t="s">
        <v>66</v>
      </c>
      <c r="P17" s="767">
        <v>3</v>
      </c>
      <c r="Q17" s="768"/>
      <c r="R17" s="770">
        <v>2</v>
      </c>
      <c r="S17" s="770">
        <v>2</v>
      </c>
      <c r="T17" s="583">
        <v>2</v>
      </c>
      <c r="U17" s="583"/>
      <c r="V17" s="410"/>
      <c r="W17" s="377"/>
      <c r="X17" s="584"/>
      <c r="Y17" s="223">
        <f t="shared" si="2"/>
        <v>9</v>
      </c>
      <c r="Z17" s="32"/>
      <c r="AA17" s="742">
        <v>10</v>
      </c>
    </row>
    <row r="18" spans="2:27" ht="15.75" x14ac:dyDescent="0.25">
      <c r="B18" s="79">
        <v>14</v>
      </c>
      <c r="C18" s="179" t="s">
        <v>67</v>
      </c>
      <c r="D18" s="38" t="s">
        <v>186</v>
      </c>
      <c r="E18" s="35">
        <v>7</v>
      </c>
      <c r="F18" s="40">
        <v>6</v>
      </c>
      <c r="G18" s="101">
        <f t="shared" si="3"/>
        <v>13</v>
      </c>
      <c r="H18" s="696">
        <v>10</v>
      </c>
      <c r="I18" s="49">
        <v>3</v>
      </c>
      <c r="J18" s="574"/>
      <c r="K18" s="154">
        <f t="shared" si="4"/>
        <v>1.5</v>
      </c>
      <c r="L18" s="155">
        <f t="shared" si="0"/>
        <v>16</v>
      </c>
      <c r="M18" s="10">
        <f t="shared" si="1"/>
        <v>10.083333333333334</v>
      </c>
      <c r="N18" s="197">
        <v>14</v>
      </c>
      <c r="O18" s="194" t="s">
        <v>67</v>
      </c>
      <c r="P18" s="767"/>
      <c r="Q18" s="774"/>
      <c r="R18" s="771">
        <v>2</v>
      </c>
      <c r="S18" s="770">
        <v>2</v>
      </c>
      <c r="T18" s="583">
        <v>2</v>
      </c>
      <c r="U18" s="583"/>
      <c r="V18" s="410"/>
      <c r="W18" s="377"/>
      <c r="X18" s="584"/>
      <c r="Y18" s="223">
        <f t="shared" si="2"/>
        <v>6</v>
      </c>
      <c r="Z18" s="31"/>
      <c r="AA18" s="742">
        <v>10</v>
      </c>
    </row>
    <row r="19" spans="2:27" ht="15.75" x14ac:dyDescent="0.25">
      <c r="B19" s="78">
        <v>15</v>
      </c>
      <c r="C19" s="179" t="s">
        <v>187</v>
      </c>
      <c r="D19" s="38" t="s">
        <v>188</v>
      </c>
      <c r="E19" s="652"/>
      <c r="F19" s="658"/>
      <c r="G19" s="740">
        <f t="shared" si="3"/>
        <v>0</v>
      </c>
      <c r="H19" s="657">
        <v>6</v>
      </c>
      <c r="I19" s="49">
        <v>6</v>
      </c>
      <c r="J19" s="574"/>
      <c r="K19" s="154">
        <f t="shared" si="4"/>
        <v>3</v>
      </c>
      <c r="L19" s="155">
        <f t="shared" si="0"/>
        <v>10</v>
      </c>
      <c r="M19" s="10">
        <f t="shared" si="1"/>
        <v>5.166666666666667</v>
      </c>
      <c r="N19" s="197">
        <v>15</v>
      </c>
      <c r="O19" s="194" t="s">
        <v>187</v>
      </c>
      <c r="P19" s="767"/>
      <c r="Q19" s="768"/>
      <c r="R19" s="770"/>
      <c r="S19" s="770"/>
      <c r="T19" s="583"/>
      <c r="U19" s="583"/>
      <c r="V19" s="410"/>
      <c r="W19" s="377"/>
      <c r="X19" s="584"/>
      <c r="Y19" s="223">
        <f t="shared" si="2"/>
        <v>0</v>
      </c>
      <c r="Z19" s="31"/>
      <c r="AA19" s="742">
        <v>10</v>
      </c>
    </row>
    <row r="20" spans="2:27" ht="15.75" x14ac:dyDescent="0.25">
      <c r="B20" s="79">
        <v>16</v>
      </c>
      <c r="C20" s="179" t="s">
        <v>189</v>
      </c>
      <c r="D20" s="38" t="s">
        <v>190</v>
      </c>
      <c r="E20" s="35">
        <v>7</v>
      </c>
      <c r="F20" s="40">
        <v>4.5</v>
      </c>
      <c r="G20" s="101">
        <f t="shared" si="3"/>
        <v>11.5</v>
      </c>
      <c r="H20" s="696">
        <v>6</v>
      </c>
      <c r="I20" s="49">
        <v>4</v>
      </c>
      <c r="J20" s="429"/>
      <c r="K20" s="154">
        <f t="shared" si="4"/>
        <v>2</v>
      </c>
      <c r="L20" s="155">
        <f t="shared" si="0"/>
        <v>14</v>
      </c>
      <c r="M20" s="10">
        <f t="shared" si="1"/>
        <v>7.583333333333333</v>
      </c>
      <c r="N20" s="197">
        <v>16</v>
      </c>
      <c r="O20" s="194" t="s">
        <v>189</v>
      </c>
      <c r="P20" s="767"/>
      <c r="Q20" s="768"/>
      <c r="R20" s="770"/>
      <c r="S20" s="770">
        <v>2</v>
      </c>
      <c r="T20" s="583">
        <v>2</v>
      </c>
      <c r="U20" s="583"/>
      <c r="V20" s="410"/>
      <c r="W20" s="377"/>
      <c r="X20" s="584"/>
      <c r="Y20" s="223">
        <f t="shared" si="2"/>
        <v>4</v>
      </c>
      <c r="Z20" s="31"/>
      <c r="AA20" s="742">
        <v>10</v>
      </c>
    </row>
    <row r="21" spans="2:27" ht="15.75" x14ac:dyDescent="0.25">
      <c r="B21" s="78">
        <v>17</v>
      </c>
      <c r="C21" s="179" t="s">
        <v>191</v>
      </c>
      <c r="D21" s="38" t="s">
        <v>192</v>
      </c>
      <c r="E21" s="35">
        <v>7</v>
      </c>
      <c r="F21" s="40">
        <v>3</v>
      </c>
      <c r="G21" s="101">
        <f t="shared" si="3"/>
        <v>10</v>
      </c>
      <c r="H21" s="698"/>
      <c r="I21" s="49">
        <v>2.5</v>
      </c>
      <c r="J21" s="741"/>
      <c r="K21" s="154">
        <f t="shared" si="4"/>
        <v>1.25</v>
      </c>
      <c r="L21" s="155">
        <f t="shared" si="0"/>
        <v>12</v>
      </c>
      <c r="M21" s="10">
        <f t="shared" si="1"/>
        <v>3.875</v>
      </c>
      <c r="N21" s="197">
        <v>17</v>
      </c>
      <c r="O21" s="194" t="s">
        <v>191</v>
      </c>
      <c r="P21" s="767"/>
      <c r="Q21" s="768">
        <v>2</v>
      </c>
      <c r="R21" s="770"/>
      <c r="S21" s="773"/>
      <c r="T21" s="583"/>
      <c r="U21" s="583"/>
      <c r="V21" s="410"/>
      <c r="W21" s="377"/>
      <c r="X21" s="584"/>
      <c r="Y21" s="223">
        <f t="shared" si="2"/>
        <v>2</v>
      </c>
      <c r="Z21" s="31"/>
      <c r="AA21" s="742">
        <v>10</v>
      </c>
    </row>
    <row r="22" spans="2:27" ht="15.75" x14ac:dyDescent="0.25">
      <c r="B22" s="79">
        <v>18</v>
      </c>
      <c r="C22" s="179" t="s">
        <v>193</v>
      </c>
      <c r="D22" s="38" t="s">
        <v>194</v>
      </c>
      <c r="E22" s="35">
        <v>6</v>
      </c>
      <c r="F22" s="40">
        <v>7</v>
      </c>
      <c r="G22" s="101">
        <f t="shared" si="3"/>
        <v>13</v>
      </c>
      <c r="H22" s="696">
        <v>9</v>
      </c>
      <c r="I22" s="49">
        <v>4</v>
      </c>
      <c r="J22" s="429"/>
      <c r="K22" s="154">
        <f t="shared" si="4"/>
        <v>2</v>
      </c>
      <c r="L22" s="155">
        <f t="shared" si="0"/>
        <v>16</v>
      </c>
      <c r="M22" s="10">
        <f t="shared" si="1"/>
        <v>9.6666666666666661</v>
      </c>
      <c r="N22" s="197">
        <v>18</v>
      </c>
      <c r="O22" s="196" t="s">
        <v>193</v>
      </c>
      <c r="P22" s="767">
        <v>2</v>
      </c>
      <c r="Q22" s="774"/>
      <c r="R22" s="770"/>
      <c r="S22" s="770">
        <v>2</v>
      </c>
      <c r="T22" s="583">
        <v>2</v>
      </c>
      <c r="U22" s="583"/>
      <c r="V22" s="410"/>
      <c r="W22" s="377"/>
      <c r="X22" s="584"/>
      <c r="Y22" s="223">
        <f t="shared" si="2"/>
        <v>6</v>
      </c>
      <c r="Z22" s="31"/>
      <c r="AA22" s="742">
        <v>10</v>
      </c>
    </row>
    <row r="23" spans="2:27" ht="15.75" x14ac:dyDescent="0.25">
      <c r="B23" s="78">
        <v>19</v>
      </c>
      <c r="C23" s="179" t="s">
        <v>195</v>
      </c>
      <c r="D23" s="38" t="s">
        <v>196</v>
      </c>
      <c r="E23" s="35">
        <v>7</v>
      </c>
      <c r="F23" s="40">
        <v>11</v>
      </c>
      <c r="G23" s="101">
        <f t="shared" si="3"/>
        <v>18</v>
      </c>
      <c r="H23" s="696">
        <v>10</v>
      </c>
      <c r="I23" s="49">
        <v>5.5</v>
      </c>
      <c r="J23" s="429"/>
      <c r="K23" s="154">
        <f t="shared" si="4"/>
        <v>2.75</v>
      </c>
      <c r="L23" s="155">
        <f t="shared" si="0"/>
        <v>16</v>
      </c>
      <c r="M23" s="10">
        <f t="shared" si="1"/>
        <v>11.125</v>
      </c>
      <c r="N23" s="197">
        <v>19</v>
      </c>
      <c r="O23" s="194" t="s">
        <v>195</v>
      </c>
      <c r="P23" s="767"/>
      <c r="Q23" s="768">
        <v>2</v>
      </c>
      <c r="R23" s="770">
        <v>2</v>
      </c>
      <c r="S23" s="770"/>
      <c r="T23" s="583">
        <v>2</v>
      </c>
      <c r="U23" s="583"/>
      <c r="V23" s="410"/>
      <c r="W23" s="377"/>
      <c r="X23" s="584"/>
      <c r="Y23" s="223">
        <f t="shared" si="2"/>
        <v>6</v>
      </c>
      <c r="Z23" s="31"/>
      <c r="AA23" s="742">
        <v>10</v>
      </c>
    </row>
    <row r="24" spans="2:27" ht="15.75" x14ac:dyDescent="0.25">
      <c r="B24" s="79">
        <v>20</v>
      </c>
      <c r="C24" s="179" t="s">
        <v>197</v>
      </c>
      <c r="D24" s="38" t="s">
        <v>198</v>
      </c>
      <c r="E24" s="35">
        <v>9.5</v>
      </c>
      <c r="F24" s="40">
        <v>3</v>
      </c>
      <c r="G24" s="101">
        <f t="shared" si="3"/>
        <v>12.5</v>
      </c>
      <c r="H24" s="698"/>
      <c r="I24" s="49">
        <v>6.5</v>
      </c>
      <c r="J24" s="429"/>
      <c r="K24" s="154">
        <f t="shared" si="4"/>
        <v>3.25</v>
      </c>
      <c r="L24" s="155">
        <f t="shared" si="0"/>
        <v>18</v>
      </c>
      <c r="M24" s="10">
        <f t="shared" si="1"/>
        <v>5.625</v>
      </c>
      <c r="N24" s="197">
        <v>20</v>
      </c>
      <c r="O24" s="194" t="s">
        <v>197</v>
      </c>
      <c r="P24" s="767">
        <v>2</v>
      </c>
      <c r="Q24" s="774"/>
      <c r="R24" s="770">
        <v>2</v>
      </c>
      <c r="S24" s="770">
        <v>2</v>
      </c>
      <c r="T24" s="583">
        <v>2</v>
      </c>
      <c r="U24" s="583"/>
      <c r="V24" s="410"/>
      <c r="W24" s="377"/>
      <c r="X24" s="584"/>
      <c r="Y24" s="223">
        <f t="shared" si="2"/>
        <v>8</v>
      </c>
      <c r="Z24" s="31"/>
      <c r="AA24" s="743">
        <v>10</v>
      </c>
    </row>
    <row r="25" spans="2:27" ht="15.75" x14ac:dyDescent="0.25">
      <c r="B25" s="78">
        <v>21</v>
      </c>
      <c r="C25" s="179" t="s">
        <v>199</v>
      </c>
      <c r="D25" s="38" t="s">
        <v>200</v>
      </c>
      <c r="E25" s="35">
        <v>6.5</v>
      </c>
      <c r="F25" s="40">
        <v>5.5</v>
      </c>
      <c r="G25" s="101">
        <f t="shared" si="3"/>
        <v>12</v>
      </c>
      <c r="H25" s="696">
        <v>8</v>
      </c>
      <c r="I25" s="49">
        <v>1</v>
      </c>
      <c r="J25" s="429"/>
      <c r="K25" s="154">
        <f t="shared" si="4"/>
        <v>0.5</v>
      </c>
      <c r="L25" s="155">
        <f t="shared" si="0"/>
        <v>19</v>
      </c>
      <c r="M25" s="10">
        <f t="shared" si="1"/>
        <v>9.25</v>
      </c>
      <c r="N25" s="197">
        <v>21</v>
      </c>
      <c r="O25" s="194" t="s">
        <v>199</v>
      </c>
      <c r="P25" s="767">
        <v>3</v>
      </c>
      <c r="Q25" s="768">
        <v>2</v>
      </c>
      <c r="R25" s="770"/>
      <c r="S25" s="770">
        <v>2</v>
      </c>
      <c r="T25" s="583">
        <v>2</v>
      </c>
      <c r="U25" s="583"/>
      <c r="V25" s="410"/>
      <c r="W25" s="377"/>
      <c r="X25" s="584"/>
      <c r="Y25" s="223">
        <f t="shared" si="2"/>
        <v>9</v>
      </c>
      <c r="Z25" s="31"/>
      <c r="AA25" s="742">
        <v>10</v>
      </c>
    </row>
    <row r="26" spans="2:27" ht="15.75" x14ac:dyDescent="0.25">
      <c r="B26" s="79">
        <v>22</v>
      </c>
      <c r="C26" s="179" t="s">
        <v>72</v>
      </c>
      <c r="D26" s="38" t="s">
        <v>201</v>
      </c>
      <c r="E26" s="35">
        <v>8.5</v>
      </c>
      <c r="F26" s="41">
        <v>6</v>
      </c>
      <c r="G26" s="101">
        <f t="shared" si="3"/>
        <v>14.5</v>
      </c>
      <c r="H26" s="697">
        <v>11</v>
      </c>
      <c r="I26" s="156">
        <v>5.5</v>
      </c>
      <c r="J26" s="430"/>
      <c r="K26" s="154">
        <f t="shared" si="4"/>
        <v>2.75</v>
      </c>
      <c r="L26" s="155">
        <f t="shared" si="0"/>
        <v>21</v>
      </c>
      <c r="M26" s="10">
        <f t="shared" si="1"/>
        <v>11.875</v>
      </c>
      <c r="N26" s="197">
        <v>22</v>
      </c>
      <c r="O26" s="194" t="s">
        <v>72</v>
      </c>
      <c r="P26" s="767">
        <v>3</v>
      </c>
      <c r="Q26" s="768">
        <v>2</v>
      </c>
      <c r="R26" s="775">
        <v>2</v>
      </c>
      <c r="S26" s="770">
        <v>2</v>
      </c>
      <c r="T26" s="585">
        <v>2</v>
      </c>
      <c r="U26" s="585"/>
      <c r="V26" s="411"/>
      <c r="W26" s="378"/>
      <c r="X26" s="378"/>
      <c r="Y26" s="223">
        <f t="shared" si="2"/>
        <v>11</v>
      </c>
      <c r="Z26" s="33"/>
      <c r="AA26" s="742">
        <v>10</v>
      </c>
    </row>
    <row r="27" spans="2:27" ht="15.75" x14ac:dyDescent="0.25">
      <c r="B27" s="78">
        <v>23</v>
      </c>
      <c r="C27" s="179" t="s">
        <v>202</v>
      </c>
      <c r="D27" s="38" t="s">
        <v>203</v>
      </c>
      <c r="E27" s="35">
        <v>7</v>
      </c>
      <c r="F27" s="40">
        <v>5</v>
      </c>
      <c r="G27" s="101">
        <f t="shared" si="3"/>
        <v>12</v>
      </c>
      <c r="H27" s="696">
        <v>10</v>
      </c>
      <c r="I27" s="49">
        <v>0.5</v>
      </c>
      <c r="J27" s="429"/>
      <c r="K27" s="154">
        <f t="shared" si="4"/>
        <v>0.25</v>
      </c>
      <c r="L27" s="155">
        <f t="shared" si="0"/>
        <v>19</v>
      </c>
      <c r="M27" s="10">
        <f t="shared" si="1"/>
        <v>10.208333333333334</v>
      </c>
      <c r="N27" s="197">
        <v>23</v>
      </c>
      <c r="O27" s="194" t="s">
        <v>202</v>
      </c>
      <c r="P27" s="767">
        <v>3</v>
      </c>
      <c r="Q27" s="774"/>
      <c r="R27" s="770">
        <v>2</v>
      </c>
      <c r="S27" s="770">
        <v>2</v>
      </c>
      <c r="T27" s="776">
        <v>2</v>
      </c>
      <c r="U27" s="583"/>
      <c r="V27" s="410"/>
      <c r="W27" s="377"/>
      <c r="X27" s="584"/>
      <c r="Y27" s="223">
        <f t="shared" si="2"/>
        <v>9</v>
      </c>
      <c r="Z27" s="31"/>
      <c r="AA27" s="742">
        <v>10</v>
      </c>
    </row>
    <row r="28" spans="2:27" ht="15.75" x14ac:dyDescent="0.25">
      <c r="B28" s="79">
        <v>24</v>
      </c>
      <c r="C28" s="179" t="s">
        <v>68</v>
      </c>
      <c r="D28" s="38" t="s">
        <v>204</v>
      </c>
      <c r="E28" s="35">
        <v>9.5</v>
      </c>
      <c r="F28" s="40">
        <v>6</v>
      </c>
      <c r="G28" s="101">
        <f t="shared" si="3"/>
        <v>15.5</v>
      </c>
      <c r="H28" s="696"/>
      <c r="I28" s="49">
        <v>1</v>
      </c>
      <c r="J28" s="429"/>
      <c r="K28" s="154">
        <f t="shared" si="4"/>
        <v>0.5</v>
      </c>
      <c r="L28" s="155">
        <f t="shared" si="0"/>
        <v>14</v>
      </c>
      <c r="M28" s="10">
        <f t="shared" si="1"/>
        <v>5</v>
      </c>
      <c r="N28" s="197">
        <v>24</v>
      </c>
      <c r="O28" s="194" t="s">
        <v>68</v>
      </c>
      <c r="P28" s="767"/>
      <c r="Q28" s="768"/>
      <c r="R28" s="770">
        <v>2</v>
      </c>
      <c r="S28" s="770">
        <v>2</v>
      </c>
      <c r="T28" s="583"/>
      <c r="U28" s="583"/>
      <c r="V28" s="410"/>
      <c r="W28" s="377"/>
      <c r="X28" s="584"/>
      <c r="Y28" s="223">
        <f t="shared" si="2"/>
        <v>4</v>
      </c>
      <c r="Z28" s="31"/>
      <c r="AA28" s="742">
        <v>10</v>
      </c>
    </row>
    <row r="29" spans="2:27" ht="15.75" x14ac:dyDescent="0.25">
      <c r="B29" s="78">
        <v>25</v>
      </c>
      <c r="C29" s="179" t="s">
        <v>205</v>
      </c>
      <c r="D29" s="38" t="s">
        <v>206</v>
      </c>
      <c r="E29" s="35">
        <v>1</v>
      </c>
      <c r="F29" s="40">
        <v>0.5</v>
      </c>
      <c r="G29" s="101">
        <f t="shared" si="3"/>
        <v>1.5</v>
      </c>
      <c r="H29" s="696"/>
      <c r="I29" s="49">
        <v>0.5</v>
      </c>
      <c r="J29" s="429"/>
      <c r="K29" s="154">
        <f t="shared" si="4"/>
        <v>0.25</v>
      </c>
      <c r="L29" s="155">
        <f t="shared" si="0"/>
        <v>13</v>
      </c>
      <c r="M29" s="10">
        <f t="shared" si="1"/>
        <v>2.4583333333333335</v>
      </c>
      <c r="N29" s="197">
        <v>25</v>
      </c>
      <c r="O29" s="194" t="s">
        <v>205</v>
      </c>
      <c r="P29" s="767">
        <v>1</v>
      </c>
      <c r="Q29" s="768"/>
      <c r="R29" s="770"/>
      <c r="S29" s="770">
        <v>2</v>
      </c>
      <c r="T29" s="583"/>
      <c r="U29" s="583"/>
      <c r="V29" s="410"/>
      <c r="W29" s="427"/>
      <c r="X29" s="584"/>
      <c r="Y29" s="223">
        <f t="shared" si="2"/>
        <v>3</v>
      </c>
      <c r="Z29" s="31"/>
      <c r="AA29" s="742">
        <v>10</v>
      </c>
    </row>
    <row r="30" spans="2:27" ht="15.75" x14ac:dyDescent="0.25">
      <c r="B30" s="79">
        <v>26</v>
      </c>
      <c r="C30" s="179" t="s">
        <v>69</v>
      </c>
      <c r="D30" s="38" t="s">
        <v>207</v>
      </c>
      <c r="E30" s="35">
        <v>11</v>
      </c>
      <c r="F30" s="40">
        <v>4.5</v>
      </c>
      <c r="G30" s="101">
        <f t="shared" si="3"/>
        <v>15.5</v>
      </c>
      <c r="H30" s="696">
        <v>10</v>
      </c>
      <c r="I30" s="49">
        <v>2</v>
      </c>
      <c r="J30" s="575"/>
      <c r="K30" s="154">
        <f t="shared" si="4"/>
        <v>1</v>
      </c>
      <c r="L30" s="155">
        <f t="shared" si="0"/>
        <v>14</v>
      </c>
      <c r="M30" s="10">
        <f t="shared" si="1"/>
        <v>10.083333333333334</v>
      </c>
      <c r="N30" s="197">
        <v>26</v>
      </c>
      <c r="O30" s="194" t="s">
        <v>69</v>
      </c>
      <c r="P30" s="767"/>
      <c r="Q30" s="768"/>
      <c r="R30" s="770"/>
      <c r="S30" s="770">
        <v>2</v>
      </c>
      <c r="T30" s="583">
        <v>2</v>
      </c>
      <c r="U30" s="583"/>
      <c r="V30" s="410"/>
      <c r="W30" s="377"/>
      <c r="X30" s="584"/>
      <c r="Y30" s="223">
        <f t="shared" si="2"/>
        <v>4</v>
      </c>
      <c r="Z30" s="31"/>
      <c r="AA30" s="742">
        <v>10</v>
      </c>
    </row>
    <row r="31" spans="2:27" ht="15.75" x14ac:dyDescent="0.25">
      <c r="B31" s="78">
        <v>27</v>
      </c>
      <c r="C31" s="179" t="s">
        <v>70</v>
      </c>
      <c r="D31" s="38" t="s">
        <v>208</v>
      </c>
      <c r="E31" s="35">
        <v>6</v>
      </c>
      <c r="F31" s="40">
        <v>9.5</v>
      </c>
      <c r="G31" s="101">
        <f t="shared" si="3"/>
        <v>15.5</v>
      </c>
      <c r="H31" s="696">
        <v>6</v>
      </c>
      <c r="I31" s="49">
        <v>2.5</v>
      </c>
      <c r="J31" s="741"/>
      <c r="K31" s="154">
        <f t="shared" si="4"/>
        <v>1.25</v>
      </c>
      <c r="L31" s="155">
        <f t="shared" si="0"/>
        <v>14</v>
      </c>
      <c r="M31" s="10">
        <f t="shared" si="1"/>
        <v>8.125</v>
      </c>
      <c r="N31" s="197">
        <v>27</v>
      </c>
      <c r="O31" s="194" t="s">
        <v>70</v>
      </c>
      <c r="P31" s="767"/>
      <c r="Q31" s="768"/>
      <c r="R31" s="771">
        <v>2</v>
      </c>
      <c r="S31" s="770">
        <v>2</v>
      </c>
      <c r="T31" s="583"/>
      <c r="U31" s="583"/>
      <c r="V31" s="410"/>
      <c r="W31" s="377"/>
      <c r="X31" s="584"/>
      <c r="Y31" s="223">
        <f t="shared" si="2"/>
        <v>4</v>
      </c>
      <c r="Z31" s="31"/>
      <c r="AA31" s="742">
        <v>10</v>
      </c>
    </row>
    <row r="32" spans="2:27" ht="16.5" thickBot="1" x14ac:dyDescent="0.3">
      <c r="B32" s="79">
        <v>28</v>
      </c>
      <c r="C32" s="179" t="s">
        <v>209</v>
      </c>
      <c r="D32" s="38" t="s">
        <v>210</v>
      </c>
      <c r="E32" s="35">
        <v>7</v>
      </c>
      <c r="F32" s="40">
        <v>4.5</v>
      </c>
      <c r="G32" s="101">
        <f t="shared" si="3"/>
        <v>11.5</v>
      </c>
      <c r="H32" s="701">
        <v>6</v>
      </c>
      <c r="I32" s="49">
        <v>6</v>
      </c>
      <c r="J32" s="429"/>
      <c r="K32" s="154">
        <f t="shared" si="4"/>
        <v>3</v>
      </c>
      <c r="L32" s="155">
        <f t="shared" si="0"/>
        <v>21</v>
      </c>
      <c r="M32" s="10">
        <f t="shared" si="1"/>
        <v>8.9166666666666661</v>
      </c>
      <c r="N32" s="197">
        <v>28</v>
      </c>
      <c r="O32" s="195" t="s">
        <v>209</v>
      </c>
      <c r="P32" s="702">
        <v>3</v>
      </c>
      <c r="Q32" s="703">
        <v>2</v>
      </c>
      <c r="R32" s="704">
        <v>2</v>
      </c>
      <c r="S32" s="704">
        <v>2</v>
      </c>
      <c r="T32" s="583">
        <v>2</v>
      </c>
      <c r="U32" s="583"/>
      <c r="V32" s="410"/>
      <c r="W32" s="377"/>
      <c r="X32" s="584"/>
      <c r="Y32" s="223">
        <f t="shared" si="2"/>
        <v>11</v>
      </c>
      <c r="Z32" s="31"/>
      <c r="AA32" s="743">
        <v>10</v>
      </c>
    </row>
    <row r="33" spans="2:26" ht="18.75" thickBot="1" x14ac:dyDescent="0.3">
      <c r="B33" s="80"/>
      <c r="C33" s="862" t="s">
        <v>167</v>
      </c>
      <c r="D33" s="863"/>
      <c r="E33" s="44">
        <f>AVERAGE(E5:E32)</f>
        <v>6.9814814814814818</v>
      </c>
      <c r="F33" s="45">
        <f>AVERAGE(F5:F32)</f>
        <v>5.9185185185185185</v>
      </c>
      <c r="G33" s="576">
        <f>(E33+F33)</f>
        <v>12.9</v>
      </c>
      <c r="H33" s="577">
        <f t="shared" ref="H33:M33" si="5">AVERAGE(H5:H32)</f>
        <v>10.318181818181818</v>
      </c>
      <c r="I33" s="578">
        <f t="shared" si="5"/>
        <v>4.2142857142857144</v>
      </c>
      <c r="J33" s="579" t="e">
        <f t="shared" si="5"/>
        <v>#DIV/0!</v>
      </c>
      <c r="K33" s="580">
        <f t="shared" si="5"/>
        <v>2.1071428571428572</v>
      </c>
      <c r="L33" s="578">
        <f t="shared" si="5"/>
        <v>16.285714285714285</v>
      </c>
      <c r="M33" s="46">
        <f t="shared" si="5"/>
        <v>9.1922619047619065</v>
      </c>
      <c r="N33" s="864" t="s">
        <v>594</v>
      </c>
      <c r="O33" s="865"/>
      <c r="P33" s="586"/>
      <c r="Q33" s="587"/>
      <c r="R33" s="212"/>
      <c r="S33" s="588"/>
      <c r="T33" s="212"/>
      <c r="U33" s="212"/>
      <c r="V33" s="212"/>
      <c r="W33" s="335"/>
      <c r="X33" s="589"/>
      <c r="Y33" s="224"/>
      <c r="Z33" s="47"/>
    </row>
    <row r="34" spans="2:26" x14ac:dyDescent="0.2">
      <c r="E34" s="860"/>
      <c r="F34" s="860"/>
    </row>
  </sheetData>
  <sheetProtection selectLockedCells="1" selectUnlockedCells="1"/>
  <mergeCells count="10">
    <mergeCell ref="B1:Z1"/>
    <mergeCell ref="B2:Z2"/>
    <mergeCell ref="P3:Y3"/>
    <mergeCell ref="N4:O4"/>
    <mergeCell ref="E34:F34"/>
    <mergeCell ref="I3:J3"/>
    <mergeCell ref="C33:D33"/>
    <mergeCell ref="N33:O33"/>
    <mergeCell ref="E3:F3"/>
    <mergeCell ref="N3:O3"/>
  </mergeCells>
  <phoneticPr fontId="5" type="noConversion"/>
  <printOptions horizontalCentered="1" verticalCentered="1"/>
  <pageMargins left="0.70000000000000007" right="0.70000000000000007" top="0.75" bottom="0.75" header="0.51181102362204722" footer="0.51181102362204722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45D3C-2BA9-4790-B3A3-077691029486}">
  <sheetPr>
    <pageSetUpPr fitToPage="1"/>
  </sheetPr>
  <dimension ref="A1:AA33"/>
  <sheetViews>
    <sheetView topLeftCell="A9" zoomScale="98" zoomScaleNormal="98" workbookViewId="0">
      <selection activeCell="AD10" sqref="AD10"/>
    </sheetView>
  </sheetViews>
  <sheetFormatPr baseColWidth="10" defaultColWidth="5.5703125" defaultRowHeight="14.25" x14ac:dyDescent="0.3"/>
  <cols>
    <col min="1" max="1" width="2" bestFit="1" customWidth="1"/>
    <col min="2" max="2" width="2.85546875" style="87" bestFit="1" customWidth="1"/>
    <col min="3" max="3" width="16.5703125" style="22" bestFit="1" customWidth="1"/>
    <col min="4" max="4" width="9.42578125" style="34" bestFit="1" customWidth="1"/>
    <col min="5" max="5" width="7" customWidth="1"/>
    <col min="6" max="6" width="7.42578125" bestFit="1" customWidth="1"/>
    <col min="7" max="7" width="7.28515625" bestFit="1" customWidth="1"/>
    <col min="8" max="8" width="7.7109375" bestFit="1" customWidth="1"/>
    <col min="9" max="9" width="7" customWidth="1"/>
    <col min="10" max="10" width="8.5703125" bestFit="1" customWidth="1"/>
    <col min="11" max="11" width="14.42578125" style="192" bestFit="1" customWidth="1"/>
    <col min="12" max="12" width="3.140625" bestFit="1" customWidth="1"/>
    <col min="13" max="13" width="3.140625" customWidth="1"/>
    <col min="14" max="15" width="3.140625" bestFit="1" customWidth="1"/>
    <col min="16" max="16" width="3.5703125" customWidth="1"/>
    <col min="17" max="20" width="3.140625" bestFit="1" customWidth="1"/>
    <col min="21" max="21" width="4.85546875" style="4" bestFit="1" customWidth="1"/>
    <col min="22" max="22" width="4.5703125" bestFit="1" customWidth="1"/>
    <col min="23" max="23" width="3" style="90" bestFit="1" customWidth="1"/>
    <col min="24" max="24" width="6.28515625" bestFit="1" customWidth="1"/>
    <col min="25" max="25" width="3.5703125" bestFit="1" customWidth="1"/>
    <col min="26" max="26" width="3.5703125" style="414" customWidth="1"/>
    <col min="27" max="27" width="3.5703125" customWidth="1"/>
    <col min="28" max="237" width="11.140625" customWidth="1"/>
    <col min="238" max="238" width="4.28515625" customWidth="1"/>
    <col min="239" max="239" width="21.140625" customWidth="1"/>
    <col min="240" max="240" width="10" customWidth="1"/>
    <col min="241" max="243" width="7.28515625" customWidth="1"/>
    <col min="244" max="244" width="7.7109375" customWidth="1"/>
  </cols>
  <sheetData>
    <row r="1" spans="1:27" ht="0.75" customHeight="1" x14ac:dyDescent="0.3">
      <c r="D1" s="34">
        <v>6</v>
      </c>
    </row>
    <row r="2" spans="1:27" ht="20.25" customHeight="1" thickBot="1" x14ac:dyDescent="0.35">
      <c r="B2" s="868" t="s">
        <v>615</v>
      </c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  <c r="N2" s="868"/>
      <c r="O2" s="868"/>
      <c r="P2" s="868"/>
      <c r="Q2" s="868"/>
      <c r="R2" s="868"/>
      <c r="S2" s="868"/>
      <c r="T2" s="868"/>
      <c r="U2" s="868"/>
      <c r="V2" s="868"/>
    </row>
    <row r="3" spans="1:27" ht="20.25" customHeight="1" thickBot="1" x14ac:dyDescent="0.4">
      <c r="B3" s="875" t="s">
        <v>695</v>
      </c>
      <c r="C3" s="875"/>
      <c r="D3" s="875"/>
      <c r="E3" s="875"/>
      <c r="F3" s="875"/>
      <c r="G3" s="875"/>
      <c r="H3" s="875"/>
      <c r="I3" s="875"/>
      <c r="J3" s="875"/>
      <c r="K3" s="876"/>
      <c r="L3" s="869" t="s">
        <v>669</v>
      </c>
      <c r="M3" s="870"/>
      <c r="N3" s="870"/>
      <c r="O3" s="870"/>
      <c r="P3" s="870"/>
      <c r="Q3" s="870"/>
      <c r="R3" s="870"/>
      <c r="S3" s="870"/>
      <c r="T3" s="871"/>
      <c r="V3" s="13"/>
      <c r="X3" s="237" t="s">
        <v>608</v>
      </c>
    </row>
    <row r="4" spans="1:27" ht="15.75" thickBot="1" x14ac:dyDescent="0.25">
      <c r="A4" t="s">
        <v>134</v>
      </c>
      <c r="B4" s="354"/>
      <c r="C4" s="355" t="s">
        <v>0</v>
      </c>
      <c r="D4" s="356"/>
      <c r="E4" s="357" t="s">
        <v>614</v>
      </c>
      <c r="F4" s="604" t="s">
        <v>670</v>
      </c>
      <c r="G4" s="605" t="s">
        <v>671</v>
      </c>
      <c r="H4" s="606" t="s">
        <v>616</v>
      </c>
      <c r="I4" s="358" t="s">
        <v>2</v>
      </c>
      <c r="J4" s="359" t="s">
        <v>677</v>
      </c>
      <c r="K4" s="353"/>
      <c r="L4" s="721" t="s">
        <v>4</v>
      </c>
      <c r="M4" s="674" t="s">
        <v>15</v>
      </c>
      <c r="N4" s="722" t="s">
        <v>6</v>
      </c>
      <c r="O4" s="674" t="s">
        <v>7</v>
      </c>
      <c r="P4" s="362" t="s">
        <v>8</v>
      </c>
      <c r="Q4" s="363" t="s">
        <v>9</v>
      </c>
      <c r="R4" s="361" t="s">
        <v>10</v>
      </c>
      <c r="S4" s="360" t="s">
        <v>11</v>
      </c>
      <c r="T4" s="364" t="s">
        <v>12</v>
      </c>
      <c r="U4" s="220" t="s">
        <v>19</v>
      </c>
      <c r="V4" s="14" t="s">
        <v>613</v>
      </c>
      <c r="X4" s="235" t="s">
        <v>607</v>
      </c>
    </row>
    <row r="5" spans="1:27" ht="18" x14ac:dyDescent="0.25">
      <c r="B5" s="88">
        <v>1</v>
      </c>
      <c r="C5" s="179" t="s">
        <v>74</v>
      </c>
      <c r="D5" s="336" t="s">
        <v>211</v>
      </c>
      <c r="E5" s="338">
        <f>+(F5+G5)</f>
        <v>4.5</v>
      </c>
      <c r="F5" s="677">
        <v>4.5</v>
      </c>
      <c r="G5" s="678"/>
      <c r="H5" s="592">
        <v>13</v>
      </c>
      <c r="I5" s="593">
        <f>+(10+U5-V5)</f>
        <v>12</v>
      </c>
      <c r="J5" s="594">
        <f>+(E5*2+H5*3+I5)/6</f>
        <v>10</v>
      </c>
      <c r="K5" s="595" t="s">
        <v>74</v>
      </c>
      <c r="L5" s="757"/>
      <c r="M5" s="758"/>
      <c r="N5" s="759"/>
      <c r="O5" s="759"/>
      <c r="P5" s="596">
        <v>2</v>
      </c>
      <c r="Q5" s="596"/>
      <c r="R5" s="597"/>
      <c r="S5" s="379"/>
      <c r="T5" s="598"/>
      <c r="U5" s="221">
        <f t="shared" ref="U5:U32" si="0">+(L5+M5+N5+O5+P5+Q5+R5+S5+T5)</f>
        <v>2</v>
      </c>
      <c r="V5" s="15"/>
      <c r="W5" s="91">
        <v>1</v>
      </c>
      <c r="X5" s="238"/>
      <c r="Y5" s="417">
        <v>0.5</v>
      </c>
      <c r="Z5" s="415">
        <v>8</v>
      </c>
      <c r="AA5" s="415">
        <v>8</v>
      </c>
    </row>
    <row r="6" spans="1:27" ht="18" x14ac:dyDescent="0.25">
      <c r="B6" s="89">
        <v>2</v>
      </c>
      <c r="C6" s="179" t="s">
        <v>617</v>
      </c>
      <c r="D6" s="337" t="s">
        <v>212</v>
      </c>
      <c r="E6" s="338">
        <f t="shared" ref="E6:E32" si="1">+(F6+G6)</f>
        <v>4.5</v>
      </c>
      <c r="F6" s="679">
        <v>4.5</v>
      </c>
      <c r="G6" s="678"/>
      <c r="H6" s="352"/>
      <c r="I6" s="593">
        <f t="shared" ref="I6:I32" si="2">+(10+U6-V6)</f>
        <v>10</v>
      </c>
      <c r="J6" s="594">
        <f t="shared" ref="J6:J32" si="3">+(E6*2+H6*3+I6)/6</f>
        <v>3.1666666666666665</v>
      </c>
      <c r="K6" s="599" t="s">
        <v>606</v>
      </c>
      <c r="L6" s="760"/>
      <c r="M6" s="761"/>
      <c r="N6" s="759"/>
      <c r="O6" s="761"/>
      <c r="P6" s="600"/>
      <c r="Q6" s="600"/>
      <c r="R6" s="601"/>
      <c r="S6" s="380"/>
      <c r="T6" s="602"/>
      <c r="U6" s="221">
        <f t="shared" si="0"/>
        <v>0</v>
      </c>
      <c r="V6" s="15"/>
      <c r="W6" s="91">
        <v>2</v>
      </c>
      <c r="X6" s="239"/>
      <c r="Y6" s="418">
        <v>0.5</v>
      </c>
      <c r="Z6" s="420"/>
      <c r="AA6" s="352"/>
    </row>
    <row r="7" spans="1:27" ht="18" x14ac:dyDescent="0.25">
      <c r="B7" s="88">
        <v>3</v>
      </c>
      <c r="C7" s="179" t="s">
        <v>213</v>
      </c>
      <c r="D7" s="337" t="s">
        <v>214</v>
      </c>
      <c r="E7" s="338">
        <f t="shared" si="1"/>
        <v>8.5</v>
      </c>
      <c r="F7" s="679">
        <v>8.5</v>
      </c>
      <c r="G7" s="678"/>
      <c r="H7" s="160">
        <v>16</v>
      </c>
      <c r="I7" s="593">
        <f t="shared" si="2"/>
        <v>14</v>
      </c>
      <c r="J7" s="594">
        <f t="shared" si="3"/>
        <v>13.166666666666666</v>
      </c>
      <c r="K7" s="603" t="s">
        <v>213</v>
      </c>
      <c r="L7" s="760">
        <v>2</v>
      </c>
      <c r="M7" s="761">
        <v>2</v>
      </c>
      <c r="N7" s="759"/>
      <c r="O7" s="761"/>
      <c r="P7" s="600"/>
      <c r="Q7" s="600"/>
      <c r="R7" s="601"/>
      <c r="S7" s="380"/>
      <c r="T7" s="602"/>
      <c r="U7" s="221">
        <f t="shared" si="0"/>
        <v>4</v>
      </c>
      <c r="V7" s="15"/>
      <c r="W7" s="91">
        <v>3</v>
      </c>
      <c r="X7" s="239"/>
      <c r="Y7" s="418">
        <v>5.5</v>
      </c>
      <c r="Z7" s="416">
        <v>6</v>
      </c>
      <c r="AA7" s="416">
        <v>6</v>
      </c>
    </row>
    <row r="8" spans="1:27" ht="18" x14ac:dyDescent="0.25">
      <c r="B8" s="89">
        <v>4</v>
      </c>
      <c r="C8" s="179" t="s">
        <v>216</v>
      </c>
      <c r="D8" s="337" t="s">
        <v>215</v>
      </c>
      <c r="E8" s="338">
        <f t="shared" si="1"/>
        <v>7.5</v>
      </c>
      <c r="F8" s="679">
        <v>7.5</v>
      </c>
      <c r="G8" s="678"/>
      <c r="H8" s="160">
        <v>8</v>
      </c>
      <c r="I8" s="593">
        <f t="shared" si="2"/>
        <v>16</v>
      </c>
      <c r="J8" s="594">
        <f t="shared" si="3"/>
        <v>9.1666666666666661</v>
      </c>
      <c r="K8" s="603" t="s">
        <v>216</v>
      </c>
      <c r="L8" s="762"/>
      <c r="M8" s="761">
        <v>2</v>
      </c>
      <c r="N8" s="759"/>
      <c r="O8" s="761">
        <v>2</v>
      </c>
      <c r="P8" s="600">
        <v>2</v>
      </c>
      <c r="Q8" s="600"/>
      <c r="R8" s="601"/>
      <c r="S8" s="380"/>
      <c r="T8" s="602"/>
      <c r="U8" s="221">
        <f t="shared" si="0"/>
        <v>6</v>
      </c>
      <c r="V8" s="15"/>
      <c r="W8" s="91">
        <v>4</v>
      </c>
      <c r="X8" s="239"/>
      <c r="Y8" s="418">
        <v>6.5</v>
      </c>
      <c r="Z8" s="416">
        <v>3</v>
      </c>
      <c r="AA8" s="416">
        <v>3</v>
      </c>
    </row>
    <row r="9" spans="1:27" ht="18" x14ac:dyDescent="0.25">
      <c r="B9" s="88">
        <v>5</v>
      </c>
      <c r="C9" s="179" t="s">
        <v>75</v>
      </c>
      <c r="D9" s="337" t="s">
        <v>217</v>
      </c>
      <c r="E9" s="338">
        <f t="shared" si="1"/>
        <v>4.5</v>
      </c>
      <c r="F9" s="679">
        <v>4.5</v>
      </c>
      <c r="G9" s="678"/>
      <c r="H9" s="160">
        <v>18</v>
      </c>
      <c r="I9" s="593">
        <f t="shared" si="2"/>
        <v>18</v>
      </c>
      <c r="J9" s="594">
        <f t="shared" si="3"/>
        <v>13.5</v>
      </c>
      <c r="K9" s="603" t="s">
        <v>75</v>
      </c>
      <c r="L9" s="760">
        <v>2</v>
      </c>
      <c r="M9" s="761">
        <v>2</v>
      </c>
      <c r="N9" s="759"/>
      <c r="O9" s="761">
        <v>2</v>
      </c>
      <c r="P9" s="600">
        <v>2</v>
      </c>
      <c r="Q9" s="600"/>
      <c r="R9" s="601"/>
      <c r="S9" s="380"/>
      <c r="T9" s="602"/>
      <c r="U9" s="221">
        <f t="shared" si="0"/>
        <v>8</v>
      </c>
      <c r="V9" s="15"/>
      <c r="W9" s="91">
        <v>5</v>
      </c>
      <c r="X9" s="239"/>
      <c r="Y9" s="418">
        <v>6</v>
      </c>
      <c r="Z9" s="416">
        <v>12</v>
      </c>
      <c r="AA9" s="416">
        <v>12</v>
      </c>
    </row>
    <row r="10" spans="1:27" ht="18" x14ac:dyDescent="0.25">
      <c r="B10" s="89">
        <v>6</v>
      </c>
      <c r="C10" s="179" t="s">
        <v>218</v>
      </c>
      <c r="D10" s="337" t="s">
        <v>219</v>
      </c>
      <c r="E10" s="681">
        <f t="shared" si="1"/>
        <v>0</v>
      </c>
      <c r="F10" s="680"/>
      <c r="G10" s="678"/>
      <c r="H10" s="160">
        <v>7</v>
      </c>
      <c r="I10" s="593">
        <f t="shared" si="2"/>
        <v>14</v>
      </c>
      <c r="J10" s="594">
        <f t="shared" si="3"/>
        <v>5.833333333333333</v>
      </c>
      <c r="K10" s="603" t="s">
        <v>218</v>
      </c>
      <c r="L10" s="760"/>
      <c r="M10" s="761"/>
      <c r="N10" s="759"/>
      <c r="O10" s="761">
        <v>2</v>
      </c>
      <c r="P10" s="600">
        <v>2</v>
      </c>
      <c r="Q10" s="600"/>
      <c r="R10" s="601"/>
      <c r="S10" s="380"/>
      <c r="T10" s="602"/>
      <c r="U10" s="221">
        <f t="shared" si="0"/>
        <v>4</v>
      </c>
      <c r="V10" s="15"/>
      <c r="W10" s="91">
        <v>6</v>
      </c>
      <c r="X10" s="239"/>
      <c r="Y10" s="418">
        <v>4</v>
      </c>
      <c r="Z10" s="416">
        <v>7</v>
      </c>
      <c r="AA10" s="416">
        <v>7</v>
      </c>
    </row>
    <row r="11" spans="1:27" ht="18" x14ac:dyDescent="0.25">
      <c r="B11" s="88">
        <v>7</v>
      </c>
      <c r="C11" s="179" t="s">
        <v>220</v>
      </c>
      <c r="D11" s="337" t="s">
        <v>221</v>
      </c>
      <c r="E11" s="338">
        <f t="shared" si="1"/>
        <v>4.5</v>
      </c>
      <c r="F11" s="679">
        <v>4.5</v>
      </c>
      <c r="G11" s="678"/>
      <c r="H11" s="160">
        <v>17</v>
      </c>
      <c r="I11" s="593">
        <f t="shared" si="2"/>
        <v>17</v>
      </c>
      <c r="J11" s="594">
        <f t="shared" si="3"/>
        <v>12.833333333333334</v>
      </c>
      <c r="K11" s="603" t="s">
        <v>220</v>
      </c>
      <c r="L11" s="760"/>
      <c r="M11" s="761">
        <v>3</v>
      </c>
      <c r="N11" s="759">
        <v>2</v>
      </c>
      <c r="O11" s="761"/>
      <c r="P11" s="600">
        <v>2</v>
      </c>
      <c r="Q11" s="600"/>
      <c r="R11" s="601"/>
      <c r="S11" s="380"/>
      <c r="T11" s="602"/>
      <c r="U11" s="221">
        <f t="shared" si="0"/>
        <v>7</v>
      </c>
      <c r="V11" s="15"/>
      <c r="W11" s="91">
        <v>7</v>
      </c>
      <c r="X11" s="239"/>
      <c r="Y11" s="418">
        <v>4.5</v>
      </c>
      <c r="Z11" s="426"/>
      <c r="AA11" s="352">
        <v>11</v>
      </c>
    </row>
    <row r="12" spans="1:27" ht="18" x14ac:dyDescent="0.25">
      <c r="B12" s="89">
        <v>8</v>
      </c>
      <c r="C12" s="179" t="s">
        <v>222</v>
      </c>
      <c r="D12" s="337" t="s">
        <v>223</v>
      </c>
      <c r="E12" s="338">
        <f t="shared" si="1"/>
        <v>7</v>
      </c>
      <c r="F12" s="679">
        <v>7</v>
      </c>
      <c r="G12" s="678"/>
      <c r="H12" s="160">
        <v>8</v>
      </c>
      <c r="I12" s="593">
        <f t="shared" si="2"/>
        <v>17</v>
      </c>
      <c r="J12" s="594">
        <f t="shared" si="3"/>
        <v>9.1666666666666661</v>
      </c>
      <c r="K12" s="603" t="s">
        <v>222</v>
      </c>
      <c r="L12" s="760"/>
      <c r="M12" s="763">
        <v>1</v>
      </c>
      <c r="N12" s="759">
        <v>2</v>
      </c>
      <c r="O12" s="761">
        <v>2</v>
      </c>
      <c r="P12" s="600">
        <v>2</v>
      </c>
      <c r="Q12" s="600"/>
      <c r="R12" s="601"/>
      <c r="S12" s="380"/>
      <c r="T12" s="602"/>
      <c r="U12" s="221">
        <f t="shared" si="0"/>
        <v>7</v>
      </c>
      <c r="V12" s="15"/>
      <c r="W12" s="91">
        <v>8</v>
      </c>
      <c r="X12" s="239"/>
      <c r="Y12" s="418">
        <v>2.5</v>
      </c>
      <c r="Z12" s="416">
        <v>10</v>
      </c>
      <c r="AA12" s="416">
        <v>10</v>
      </c>
    </row>
    <row r="13" spans="1:27" ht="18" x14ac:dyDescent="0.25">
      <c r="B13" s="88">
        <v>9</v>
      </c>
      <c r="C13" s="179" t="s">
        <v>224</v>
      </c>
      <c r="D13" s="337" t="s">
        <v>225</v>
      </c>
      <c r="E13" s="338">
        <f t="shared" si="1"/>
        <v>6.5</v>
      </c>
      <c r="F13" s="679">
        <v>6.5</v>
      </c>
      <c r="G13" s="678"/>
      <c r="H13" s="160">
        <v>13</v>
      </c>
      <c r="I13" s="593">
        <f t="shared" si="2"/>
        <v>16</v>
      </c>
      <c r="J13" s="594">
        <f t="shared" si="3"/>
        <v>11.333333333333334</v>
      </c>
      <c r="K13" s="603" t="s">
        <v>224</v>
      </c>
      <c r="L13" s="760"/>
      <c r="M13" s="764">
        <v>2</v>
      </c>
      <c r="N13" s="759">
        <v>2</v>
      </c>
      <c r="O13" s="761"/>
      <c r="P13" s="600">
        <v>2</v>
      </c>
      <c r="Q13" s="600"/>
      <c r="R13" s="601"/>
      <c r="S13" s="380"/>
      <c r="T13" s="602"/>
      <c r="U13" s="221">
        <f t="shared" si="0"/>
        <v>6</v>
      </c>
      <c r="V13" s="15"/>
      <c r="W13" s="91">
        <v>9</v>
      </c>
      <c r="X13" s="239"/>
      <c r="Y13" s="418">
        <v>1.5</v>
      </c>
      <c r="Z13" s="160">
        <v>8</v>
      </c>
      <c r="AA13" s="160">
        <v>8</v>
      </c>
    </row>
    <row r="14" spans="1:27" ht="18" x14ac:dyDescent="0.25">
      <c r="B14" s="89">
        <v>10</v>
      </c>
      <c r="C14" s="179" t="s">
        <v>226</v>
      </c>
      <c r="D14" s="337" t="s">
        <v>227</v>
      </c>
      <c r="E14" s="338">
        <f t="shared" si="1"/>
        <v>7</v>
      </c>
      <c r="F14" s="679">
        <v>7</v>
      </c>
      <c r="G14" s="678"/>
      <c r="H14" s="161">
        <v>12</v>
      </c>
      <c r="I14" s="593">
        <f t="shared" si="2"/>
        <v>16</v>
      </c>
      <c r="J14" s="594">
        <f t="shared" si="3"/>
        <v>11</v>
      </c>
      <c r="K14" s="603" t="s">
        <v>226</v>
      </c>
      <c r="L14" s="760"/>
      <c r="M14" s="761"/>
      <c r="N14" s="759">
        <v>2</v>
      </c>
      <c r="O14" s="761">
        <v>2</v>
      </c>
      <c r="P14" s="600">
        <v>2</v>
      </c>
      <c r="Q14" s="600"/>
      <c r="R14" s="601"/>
      <c r="S14" s="380"/>
      <c r="T14" s="602"/>
      <c r="U14" s="221">
        <f t="shared" si="0"/>
        <v>6</v>
      </c>
      <c r="V14" s="15"/>
      <c r="W14" s="91">
        <v>10</v>
      </c>
      <c r="X14" s="239"/>
      <c r="Y14" s="418">
        <v>5.5</v>
      </c>
      <c r="Z14" s="424">
        <v>7</v>
      </c>
      <c r="AA14" s="424">
        <v>7</v>
      </c>
    </row>
    <row r="15" spans="1:27" ht="18" x14ac:dyDescent="0.25">
      <c r="B15" s="88">
        <v>11</v>
      </c>
      <c r="C15" s="179" t="s">
        <v>78</v>
      </c>
      <c r="D15" s="337" t="s">
        <v>71</v>
      </c>
      <c r="E15" s="338">
        <f t="shared" si="1"/>
        <v>4</v>
      </c>
      <c r="F15" s="679">
        <v>4</v>
      </c>
      <c r="G15" s="678"/>
      <c r="H15" s="668">
        <v>13</v>
      </c>
      <c r="I15" s="593">
        <f t="shared" si="2"/>
        <v>17</v>
      </c>
      <c r="J15" s="594">
        <f t="shared" si="3"/>
        <v>10.666666666666666</v>
      </c>
      <c r="K15" s="603" t="s">
        <v>78</v>
      </c>
      <c r="L15" s="760"/>
      <c r="M15" s="761">
        <v>3</v>
      </c>
      <c r="N15" s="759">
        <v>2</v>
      </c>
      <c r="O15" s="761"/>
      <c r="P15" s="600">
        <v>2</v>
      </c>
      <c r="Q15" s="600"/>
      <c r="R15" s="601"/>
      <c r="S15" s="380"/>
      <c r="T15" s="602"/>
      <c r="U15" s="221">
        <f t="shared" si="0"/>
        <v>7</v>
      </c>
      <c r="V15" s="15"/>
      <c r="W15" s="91">
        <v>11</v>
      </c>
      <c r="X15" s="239"/>
      <c r="Y15" s="418">
        <v>4.5</v>
      </c>
      <c r="Z15" s="161">
        <v>7</v>
      </c>
      <c r="AA15" s="161">
        <v>7</v>
      </c>
    </row>
    <row r="16" spans="1:27" ht="18" x14ac:dyDescent="0.25">
      <c r="B16" s="89">
        <v>12</v>
      </c>
      <c r="C16" s="179" t="s">
        <v>604</v>
      </c>
      <c r="D16" s="337" t="s">
        <v>605</v>
      </c>
      <c r="E16" s="338">
        <f t="shared" si="1"/>
        <v>8.5</v>
      </c>
      <c r="F16" s="679">
        <v>8.5</v>
      </c>
      <c r="G16" s="678"/>
      <c r="H16" s="161">
        <v>11</v>
      </c>
      <c r="I16" s="593">
        <f t="shared" si="2"/>
        <v>10</v>
      </c>
      <c r="J16" s="594">
        <f t="shared" si="3"/>
        <v>10</v>
      </c>
      <c r="K16" s="603" t="s">
        <v>603</v>
      </c>
      <c r="L16" s="760"/>
      <c r="M16" s="761"/>
      <c r="N16" s="759"/>
      <c r="O16" s="761"/>
      <c r="P16" s="600"/>
      <c r="Q16" s="600"/>
      <c r="R16" s="601"/>
      <c r="S16" s="380"/>
      <c r="T16" s="602"/>
      <c r="U16" s="221">
        <f t="shared" si="0"/>
        <v>0</v>
      </c>
      <c r="V16" s="15"/>
      <c r="W16" s="91">
        <v>12</v>
      </c>
      <c r="X16" s="239"/>
      <c r="Y16" s="418">
        <v>0.5</v>
      </c>
      <c r="Z16" s="161">
        <v>6</v>
      </c>
      <c r="AA16" s="161">
        <v>6</v>
      </c>
    </row>
    <row r="17" spans="2:27" ht="18" x14ac:dyDescent="0.25">
      <c r="B17" s="88">
        <v>13</v>
      </c>
      <c r="C17" s="179" t="s">
        <v>596</v>
      </c>
      <c r="D17" s="337" t="s">
        <v>595</v>
      </c>
      <c r="E17" s="338">
        <f t="shared" si="1"/>
        <v>3.5</v>
      </c>
      <c r="F17" s="679">
        <v>3.5</v>
      </c>
      <c r="G17" s="678"/>
      <c r="H17" s="668">
        <v>11</v>
      </c>
      <c r="I17" s="593">
        <f t="shared" si="2"/>
        <v>10</v>
      </c>
      <c r="J17" s="594">
        <f t="shared" si="3"/>
        <v>8.3333333333333339</v>
      </c>
      <c r="K17" s="603" t="s">
        <v>596</v>
      </c>
      <c r="L17" s="760"/>
      <c r="M17" s="761"/>
      <c r="N17" s="759"/>
      <c r="O17" s="761"/>
      <c r="P17" s="600"/>
      <c r="Q17" s="600"/>
      <c r="R17" s="601"/>
      <c r="S17" s="380"/>
      <c r="T17" s="602"/>
      <c r="U17" s="221">
        <f t="shared" si="0"/>
        <v>0</v>
      </c>
      <c r="V17" s="15"/>
      <c r="W17" s="91">
        <v>13</v>
      </c>
      <c r="X17" s="239"/>
      <c r="Y17" s="418">
        <v>3</v>
      </c>
      <c r="Z17" s="421">
        <v>3</v>
      </c>
      <c r="AA17" s="161">
        <v>6</v>
      </c>
    </row>
    <row r="18" spans="2:27" ht="18" x14ac:dyDescent="0.25">
      <c r="B18" s="89">
        <v>14</v>
      </c>
      <c r="C18" s="179" t="s">
        <v>79</v>
      </c>
      <c r="D18" s="337" t="s">
        <v>228</v>
      </c>
      <c r="E18" s="338">
        <f t="shared" si="1"/>
        <v>4</v>
      </c>
      <c r="F18" s="679">
        <v>4</v>
      </c>
      <c r="G18" s="678"/>
      <c r="H18" s="160">
        <v>6</v>
      </c>
      <c r="I18" s="593">
        <f t="shared" si="2"/>
        <v>16</v>
      </c>
      <c r="J18" s="594">
        <f t="shared" si="3"/>
        <v>7</v>
      </c>
      <c r="K18" s="603" t="s">
        <v>79</v>
      </c>
      <c r="L18" s="765">
        <v>2</v>
      </c>
      <c r="M18" s="764"/>
      <c r="N18" s="759"/>
      <c r="O18" s="761">
        <v>2</v>
      </c>
      <c r="P18" s="600">
        <v>2</v>
      </c>
      <c r="Q18" s="600"/>
      <c r="R18" s="601"/>
      <c r="S18" s="380"/>
      <c r="T18" s="602"/>
      <c r="U18" s="221">
        <f t="shared" si="0"/>
        <v>6</v>
      </c>
      <c r="V18" s="15"/>
      <c r="W18" s="91">
        <v>14</v>
      </c>
      <c r="X18" s="239"/>
      <c r="Y18" s="418">
        <v>1.5</v>
      </c>
      <c r="Z18" s="416">
        <v>7</v>
      </c>
      <c r="AA18" s="416">
        <v>7</v>
      </c>
    </row>
    <row r="19" spans="2:27" ht="17.25" customHeight="1" x14ac:dyDescent="0.25">
      <c r="B19" s="88">
        <v>15</v>
      </c>
      <c r="C19" s="179" t="s">
        <v>229</v>
      </c>
      <c r="D19" s="337" t="s">
        <v>230</v>
      </c>
      <c r="E19" s="338">
        <f t="shared" si="1"/>
        <v>4.5</v>
      </c>
      <c r="F19" s="679">
        <v>4.5</v>
      </c>
      <c r="G19" s="678"/>
      <c r="H19" s="160">
        <v>6</v>
      </c>
      <c r="I19" s="593">
        <f t="shared" si="2"/>
        <v>18</v>
      </c>
      <c r="J19" s="594">
        <f t="shared" si="3"/>
        <v>7.5</v>
      </c>
      <c r="K19" s="603" t="s">
        <v>229</v>
      </c>
      <c r="L19" s="765">
        <v>2</v>
      </c>
      <c r="M19" s="766">
        <v>2</v>
      </c>
      <c r="N19" s="759"/>
      <c r="O19" s="761">
        <v>2</v>
      </c>
      <c r="P19" s="600">
        <v>2</v>
      </c>
      <c r="Q19" s="600"/>
      <c r="R19" s="601"/>
      <c r="S19" s="380"/>
      <c r="T19" s="602"/>
      <c r="U19" s="221">
        <f t="shared" si="0"/>
        <v>8</v>
      </c>
      <c r="V19" s="15"/>
      <c r="W19" s="91">
        <v>15</v>
      </c>
      <c r="X19" s="239"/>
      <c r="Y19" s="418">
        <v>2</v>
      </c>
      <c r="Z19" s="416">
        <v>9</v>
      </c>
      <c r="AA19" s="416">
        <v>9</v>
      </c>
    </row>
    <row r="20" spans="2:27" ht="18" x14ac:dyDescent="0.25">
      <c r="B20" s="89">
        <v>16</v>
      </c>
      <c r="C20" s="179" t="s">
        <v>231</v>
      </c>
      <c r="D20" s="337" t="s">
        <v>232</v>
      </c>
      <c r="E20" s="338">
        <f t="shared" si="1"/>
        <v>4.5</v>
      </c>
      <c r="F20" s="679">
        <v>4.5</v>
      </c>
      <c r="G20" s="678"/>
      <c r="H20" s="160">
        <v>14</v>
      </c>
      <c r="I20" s="593">
        <f t="shared" si="2"/>
        <v>16</v>
      </c>
      <c r="J20" s="594">
        <f t="shared" si="3"/>
        <v>11.166666666666666</v>
      </c>
      <c r="K20" s="603" t="s">
        <v>231</v>
      </c>
      <c r="L20" s="760">
        <v>2</v>
      </c>
      <c r="M20" s="761">
        <v>2</v>
      </c>
      <c r="N20" s="759"/>
      <c r="O20" s="761">
        <v>2</v>
      </c>
      <c r="P20" s="600"/>
      <c r="Q20" s="600"/>
      <c r="R20" s="601"/>
      <c r="S20" s="380"/>
      <c r="T20" s="602"/>
      <c r="U20" s="221">
        <f t="shared" si="0"/>
        <v>6</v>
      </c>
      <c r="V20" s="15"/>
      <c r="W20" s="91">
        <v>16</v>
      </c>
      <c r="X20" s="239"/>
      <c r="Y20" s="418">
        <v>7.5</v>
      </c>
      <c r="Z20" s="423">
        <v>10</v>
      </c>
      <c r="AA20" s="423">
        <v>10</v>
      </c>
    </row>
    <row r="21" spans="2:27" ht="18" x14ac:dyDescent="0.25">
      <c r="B21" s="88">
        <v>17</v>
      </c>
      <c r="C21" s="179" t="s">
        <v>76</v>
      </c>
      <c r="D21" s="337" t="s">
        <v>233</v>
      </c>
      <c r="E21" s="338">
        <f t="shared" si="1"/>
        <v>6</v>
      </c>
      <c r="F21" s="679">
        <v>6</v>
      </c>
      <c r="G21" s="678"/>
      <c r="H21" s="160">
        <v>17</v>
      </c>
      <c r="I21" s="593">
        <f t="shared" si="2"/>
        <v>15</v>
      </c>
      <c r="J21" s="594">
        <f t="shared" si="3"/>
        <v>13</v>
      </c>
      <c r="K21" s="603" t="s">
        <v>76</v>
      </c>
      <c r="L21" s="760"/>
      <c r="M21" s="763">
        <v>1</v>
      </c>
      <c r="N21" s="759"/>
      <c r="O21" s="761">
        <v>2</v>
      </c>
      <c r="P21" s="600">
        <v>2</v>
      </c>
      <c r="Q21" s="600"/>
      <c r="R21" s="601"/>
      <c r="S21" s="380"/>
      <c r="T21" s="602"/>
      <c r="U21" s="221">
        <f t="shared" si="0"/>
        <v>5</v>
      </c>
      <c r="V21" s="15"/>
      <c r="W21" s="91">
        <v>17</v>
      </c>
      <c r="X21" s="239"/>
      <c r="Y21" s="418">
        <v>3</v>
      </c>
      <c r="Z21" s="421">
        <v>13</v>
      </c>
      <c r="AA21" s="160">
        <v>16</v>
      </c>
    </row>
    <row r="22" spans="2:27" ht="18" x14ac:dyDescent="0.25">
      <c r="B22" s="89">
        <v>18</v>
      </c>
      <c r="C22" s="179" t="s">
        <v>81</v>
      </c>
      <c r="D22" s="337" t="s">
        <v>234</v>
      </c>
      <c r="E22" s="338">
        <f t="shared" si="1"/>
        <v>5</v>
      </c>
      <c r="F22" s="679">
        <v>5</v>
      </c>
      <c r="G22" s="678"/>
      <c r="H22" s="352">
        <v>11</v>
      </c>
      <c r="I22" s="593">
        <f t="shared" si="2"/>
        <v>16</v>
      </c>
      <c r="J22" s="594">
        <f t="shared" si="3"/>
        <v>9.8333333333333339</v>
      </c>
      <c r="K22" s="603" t="s">
        <v>81</v>
      </c>
      <c r="L22" s="760"/>
      <c r="M22" s="763">
        <v>1</v>
      </c>
      <c r="N22" s="763">
        <v>1</v>
      </c>
      <c r="O22" s="761">
        <v>2</v>
      </c>
      <c r="P22" s="600">
        <v>2</v>
      </c>
      <c r="Q22" s="600"/>
      <c r="R22" s="601"/>
      <c r="S22" s="380"/>
      <c r="T22" s="602"/>
      <c r="U22" s="221">
        <f t="shared" si="0"/>
        <v>6</v>
      </c>
      <c r="V22" s="15"/>
      <c r="W22" s="91">
        <v>18</v>
      </c>
      <c r="X22" s="239"/>
      <c r="Y22" s="418">
        <v>6.5</v>
      </c>
      <c r="Z22" s="423">
        <v>4</v>
      </c>
      <c r="AA22" s="423">
        <v>4</v>
      </c>
    </row>
    <row r="23" spans="2:27" ht="18" x14ac:dyDescent="0.25">
      <c r="B23" s="88">
        <v>19</v>
      </c>
      <c r="C23" s="179" t="s">
        <v>235</v>
      </c>
      <c r="D23" s="337" t="s">
        <v>236</v>
      </c>
      <c r="E23" s="338">
        <f t="shared" si="1"/>
        <v>5.5</v>
      </c>
      <c r="F23" s="679">
        <v>5.5</v>
      </c>
      <c r="G23" s="678"/>
      <c r="H23" s="160">
        <v>10</v>
      </c>
      <c r="I23" s="593">
        <f t="shared" si="2"/>
        <v>18</v>
      </c>
      <c r="J23" s="594">
        <f t="shared" si="3"/>
        <v>9.8333333333333339</v>
      </c>
      <c r="K23" s="603" t="s">
        <v>235</v>
      </c>
      <c r="L23" s="765">
        <v>2</v>
      </c>
      <c r="M23" s="761"/>
      <c r="N23" s="759">
        <v>2</v>
      </c>
      <c r="O23" s="761">
        <v>2</v>
      </c>
      <c r="P23" s="600">
        <v>2</v>
      </c>
      <c r="Q23" s="600"/>
      <c r="R23" s="601"/>
      <c r="S23" s="380"/>
      <c r="T23" s="602"/>
      <c r="U23" s="221">
        <f t="shared" si="0"/>
        <v>8</v>
      </c>
      <c r="V23" s="15"/>
      <c r="W23" s="91">
        <v>19</v>
      </c>
      <c r="X23" s="239"/>
      <c r="Y23" s="418">
        <v>4</v>
      </c>
      <c r="Z23" s="425">
        <v>11</v>
      </c>
      <c r="AA23" s="160">
        <v>15</v>
      </c>
    </row>
    <row r="24" spans="2:27" ht="18" x14ac:dyDescent="0.25">
      <c r="B24" s="89">
        <v>20</v>
      </c>
      <c r="C24" s="179" t="s">
        <v>237</v>
      </c>
      <c r="D24" s="337" t="s">
        <v>238</v>
      </c>
      <c r="E24" s="338">
        <f t="shared" si="1"/>
        <v>4.5</v>
      </c>
      <c r="F24" s="679">
        <v>4.5</v>
      </c>
      <c r="G24" s="678"/>
      <c r="H24" s="160">
        <v>12</v>
      </c>
      <c r="I24" s="593">
        <f t="shared" si="2"/>
        <v>19</v>
      </c>
      <c r="J24" s="594">
        <f t="shared" si="3"/>
        <v>10.666666666666666</v>
      </c>
      <c r="K24" s="603" t="s">
        <v>237</v>
      </c>
      <c r="L24" s="765">
        <v>2</v>
      </c>
      <c r="M24" s="764">
        <v>3</v>
      </c>
      <c r="N24" s="759"/>
      <c r="O24" s="761">
        <v>2</v>
      </c>
      <c r="P24" s="600">
        <v>2</v>
      </c>
      <c r="Q24" s="600"/>
      <c r="R24" s="601"/>
      <c r="S24" s="380"/>
      <c r="T24" s="602"/>
      <c r="U24" s="221">
        <f t="shared" si="0"/>
        <v>9</v>
      </c>
      <c r="V24" s="15"/>
      <c r="W24" s="91">
        <v>20</v>
      </c>
      <c r="X24" s="239"/>
      <c r="Y24" s="418">
        <v>2</v>
      </c>
      <c r="Z24" s="421">
        <v>5</v>
      </c>
      <c r="AA24" s="160">
        <v>8</v>
      </c>
    </row>
    <row r="25" spans="2:27" ht="18" x14ac:dyDescent="0.25">
      <c r="B25" s="88">
        <v>21</v>
      </c>
      <c r="C25" s="179" t="s">
        <v>239</v>
      </c>
      <c r="D25" s="337" t="s">
        <v>183</v>
      </c>
      <c r="E25" s="338">
        <f t="shared" si="1"/>
        <v>7.5</v>
      </c>
      <c r="F25" s="679">
        <v>7.5</v>
      </c>
      <c r="G25" s="678"/>
      <c r="H25" s="161">
        <v>6</v>
      </c>
      <c r="I25" s="593">
        <f t="shared" si="2"/>
        <v>18</v>
      </c>
      <c r="J25" s="594">
        <f t="shared" si="3"/>
        <v>8.5</v>
      </c>
      <c r="K25" s="603" t="s">
        <v>239</v>
      </c>
      <c r="L25" s="760">
        <v>2</v>
      </c>
      <c r="M25" s="761"/>
      <c r="N25" s="759">
        <v>2</v>
      </c>
      <c r="O25" s="761">
        <v>2</v>
      </c>
      <c r="P25" s="600">
        <v>2</v>
      </c>
      <c r="Q25" s="600"/>
      <c r="R25" s="601"/>
      <c r="S25" s="380"/>
      <c r="T25" s="602"/>
      <c r="U25" s="221">
        <f t="shared" si="0"/>
        <v>8</v>
      </c>
      <c r="V25" s="15"/>
      <c r="W25" s="91">
        <v>21</v>
      </c>
      <c r="X25" s="239"/>
      <c r="Y25" s="418">
        <v>2</v>
      </c>
      <c r="Z25" s="424">
        <v>6</v>
      </c>
      <c r="AA25" s="424">
        <v>6</v>
      </c>
    </row>
    <row r="26" spans="2:27" ht="18" x14ac:dyDescent="0.25">
      <c r="B26" s="89">
        <v>22</v>
      </c>
      <c r="C26" s="179" t="s">
        <v>240</v>
      </c>
      <c r="D26" s="337" t="s">
        <v>241</v>
      </c>
      <c r="E26" s="338">
        <f t="shared" si="1"/>
        <v>3.5</v>
      </c>
      <c r="F26" s="679">
        <v>3.5</v>
      </c>
      <c r="G26" s="678"/>
      <c r="H26" s="160">
        <v>12</v>
      </c>
      <c r="I26" s="593">
        <f t="shared" si="2"/>
        <v>18</v>
      </c>
      <c r="J26" s="594">
        <f t="shared" si="3"/>
        <v>10.166666666666666</v>
      </c>
      <c r="K26" s="603" t="s">
        <v>240</v>
      </c>
      <c r="L26" s="765">
        <v>2</v>
      </c>
      <c r="M26" s="761">
        <v>2</v>
      </c>
      <c r="N26" s="759">
        <v>2</v>
      </c>
      <c r="O26" s="761"/>
      <c r="P26" s="600">
        <v>2</v>
      </c>
      <c r="Q26" s="600"/>
      <c r="R26" s="601"/>
      <c r="S26" s="380"/>
      <c r="T26" s="602"/>
      <c r="U26" s="221">
        <f t="shared" si="0"/>
        <v>8</v>
      </c>
      <c r="V26" s="15"/>
      <c r="W26" s="91">
        <v>22</v>
      </c>
      <c r="X26" s="239"/>
      <c r="Y26" s="418">
        <v>5</v>
      </c>
      <c r="Z26" s="421">
        <v>10</v>
      </c>
      <c r="AA26" s="160">
        <v>14</v>
      </c>
    </row>
    <row r="27" spans="2:27" ht="18" x14ac:dyDescent="0.25">
      <c r="B27" s="88">
        <v>23</v>
      </c>
      <c r="C27" s="179" t="s">
        <v>242</v>
      </c>
      <c r="D27" s="337" t="s">
        <v>243</v>
      </c>
      <c r="E27" s="338">
        <f t="shared" si="1"/>
        <v>5</v>
      </c>
      <c r="F27" s="679">
        <v>5</v>
      </c>
      <c r="G27" s="678"/>
      <c r="H27" s="160">
        <v>16</v>
      </c>
      <c r="I27" s="593">
        <f t="shared" si="2"/>
        <v>18</v>
      </c>
      <c r="J27" s="594">
        <f t="shared" si="3"/>
        <v>12.666666666666666</v>
      </c>
      <c r="K27" s="603" t="s">
        <v>242</v>
      </c>
      <c r="L27" s="760">
        <v>1</v>
      </c>
      <c r="M27" s="761"/>
      <c r="N27" s="759">
        <v>3</v>
      </c>
      <c r="O27" s="761">
        <v>2</v>
      </c>
      <c r="P27" s="600">
        <v>2</v>
      </c>
      <c r="Q27" s="600"/>
      <c r="R27" s="601"/>
      <c r="S27" s="380"/>
      <c r="T27" s="602"/>
      <c r="U27" s="221">
        <f t="shared" si="0"/>
        <v>8</v>
      </c>
      <c r="V27" s="15"/>
      <c r="W27" s="91">
        <v>23</v>
      </c>
      <c r="X27" s="239"/>
      <c r="Y27" s="418">
        <v>0.5</v>
      </c>
      <c r="Z27" s="421">
        <v>4</v>
      </c>
      <c r="AA27" s="416">
        <v>17</v>
      </c>
    </row>
    <row r="28" spans="2:27" ht="18" x14ac:dyDescent="0.25">
      <c r="B28" s="89">
        <v>24</v>
      </c>
      <c r="C28" s="179" t="s">
        <v>245</v>
      </c>
      <c r="D28" s="337" t="s">
        <v>246</v>
      </c>
      <c r="E28" s="338">
        <f t="shared" si="1"/>
        <v>7.5</v>
      </c>
      <c r="F28" s="679">
        <v>7.5</v>
      </c>
      <c r="G28" s="678"/>
      <c r="H28" s="160">
        <v>11</v>
      </c>
      <c r="I28" s="593">
        <f t="shared" si="2"/>
        <v>16</v>
      </c>
      <c r="J28" s="594">
        <f t="shared" si="3"/>
        <v>10.666666666666666</v>
      </c>
      <c r="K28" s="603" t="s">
        <v>245</v>
      </c>
      <c r="L28" s="765">
        <v>2</v>
      </c>
      <c r="M28" s="761">
        <v>2</v>
      </c>
      <c r="N28" s="759"/>
      <c r="O28" s="761">
        <v>2</v>
      </c>
      <c r="P28" s="600"/>
      <c r="Q28" s="600"/>
      <c r="R28" s="601"/>
      <c r="S28" s="380"/>
      <c r="T28" s="602"/>
      <c r="U28" s="221">
        <f t="shared" si="0"/>
        <v>6</v>
      </c>
      <c r="V28" s="15"/>
      <c r="W28" s="91">
        <v>25</v>
      </c>
      <c r="X28" s="239"/>
      <c r="Y28" s="418">
        <v>4</v>
      </c>
      <c r="Z28" s="423">
        <v>7</v>
      </c>
      <c r="AA28" s="423">
        <v>7</v>
      </c>
    </row>
    <row r="29" spans="2:27" ht="18" x14ac:dyDescent="0.25">
      <c r="B29" s="88">
        <v>25</v>
      </c>
      <c r="C29" s="179" t="s">
        <v>247</v>
      </c>
      <c r="D29" s="337" t="s">
        <v>248</v>
      </c>
      <c r="E29" s="338">
        <f t="shared" si="1"/>
        <v>2.5</v>
      </c>
      <c r="F29" s="679">
        <v>2.5</v>
      </c>
      <c r="G29" s="678"/>
      <c r="H29" s="160">
        <v>10</v>
      </c>
      <c r="I29" s="593">
        <f t="shared" si="2"/>
        <v>17</v>
      </c>
      <c r="J29" s="594">
        <f t="shared" si="3"/>
        <v>8.6666666666666661</v>
      </c>
      <c r="K29" s="603" t="s">
        <v>247</v>
      </c>
      <c r="L29" s="765">
        <v>2</v>
      </c>
      <c r="M29" s="761">
        <v>3</v>
      </c>
      <c r="N29" s="759"/>
      <c r="O29" s="761">
        <v>2</v>
      </c>
      <c r="P29" s="600"/>
      <c r="Q29" s="600"/>
      <c r="R29" s="601"/>
      <c r="S29" s="380"/>
      <c r="T29" s="602"/>
      <c r="U29" s="221">
        <f t="shared" si="0"/>
        <v>7</v>
      </c>
      <c r="V29" s="15"/>
      <c r="W29" s="91">
        <v>26</v>
      </c>
      <c r="X29" s="239"/>
      <c r="Y29" s="418">
        <v>0.5</v>
      </c>
      <c r="Z29" s="420">
        <v>3</v>
      </c>
      <c r="AA29" s="423">
        <v>3</v>
      </c>
    </row>
    <row r="30" spans="2:27" ht="18" x14ac:dyDescent="0.25">
      <c r="B30" s="89">
        <v>26</v>
      </c>
      <c r="C30" s="179" t="s">
        <v>311</v>
      </c>
      <c r="D30" s="337" t="s">
        <v>312</v>
      </c>
      <c r="E30" s="338">
        <f t="shared" si="1"/>
        <v>9.5</v>
      </c>
      <c r="F30" s="679">
        <v>9.5</v>
      </c>
      <c r="G30" s="678"/>
      <c r="H30" s="160">
        <v>16</v>
      </c>
      <c r="I30" s="593">
        <f t="shared" si="2"/>
        <v>16</v>
      </c>
      <c r="J30" s="594">
        <f t="shared" si="3"/>
        <v>13.833333333333334</v>
      </c>
      <c r="K30" s="603" t="s">
        <v>311</v>
      </c>
      <c r="L30" s="760">
        <v>2</v>
      </c>
      <c r="M30" s="761"/>
      <c r="N30" s="759"/>
      <c r="O30" s="761">
        <v>2</v>
      </c>
      <c r="P30" s="600">
        <v>2</v>
      </c>
      <c r="Q30" s="600"/>
      <c r="R30" s="601"/>
      <c r="S30" s="380"/>
      <c r="T30" s="602"/>
      <c r="U30" s="221">
        <f t="shared" si="0"/>
        <v>6</v>
      </c>
      <c r="V30" s="15"/>
      <c r="W30" s="91">
        <v>27</v>
      </c>
      <c r="X30" s="239"/>
      <c r="Y30" s="418">
        <v>2.5</v>
      </c>
      <c r="Z30" s="420">
        <v>4</v>
      </c>
      <c r="AA30" s="352">
        <v>4</v>
      </c>
    </row>
    <row r="31" spans="2:27" ht="18" x14ac:dyDescent="0.25">
      <c r="B31" s="88">
        <v>27</v>
      </c>
      <c r="C31" s="179" t="s">
        <v>313</v>
      </c>
      <c r="D31" s="337" t="s">
        <v>314</v>
      </c>
      <c r="E31" s="338">
        <f t="shared" si="1"/>
        <v>2</v>
      </c>
      <c r="F31" s="679">
        <v>2</v>
      </c>
      <c r="G31" s="678"/>
      <c r="H31" s="160">
        <v>12</v>
      </c>
      <c r="I31" s="593">
        <f t="shared" si="2"/>
        <v>18</v>
      </c>
      <c r="J31" s="594">
        <f t="shared" si="3"/>
        <v>9.6666666666666661</v>
      </c>
      <c r="K31" s="603" t="s">
        <v>313</v>
      </c>
      <c r="L31" s="760"/>
      <c r="M31" s="761">
        <v>2</v>
      </c>
      <c r="N31" s="759">
        <v>2</v>
      </c>
      <c r="O31" s="761">
        <v>2</v>
      </c>
      <c r="P31" s="600">
        <v>2</v>
      </c>
      <c r="Q31" s="600"/>
      <c r="R31" s="601"/>
      <c r="S31" s="380"/>
      <c r="T31" s="602"/>
      <c r="U31" s="221">
        <f t="shared" si="0"/>
        <v>8</v>
      </c>
      <c r="V31" s="15"/>
      <c r="W31" s="91">
        <v>28</v>
      </c>
      <c r="X31" s="239"/>
      <c r="Y31" s="418">
        <v>4.5</v>
      </c>
      <c r="Z31" s="423">
        <v>9</v>
      </c>
      <c r="AA31" s="423">
        <v>9</v>
      </c>
    </row>
    <row r="32" spans="2:27" ht="18.75" thickBot="1" x14ac:dyDescent="0.3">
      <c r="B32" s="89">
        <v>28</v>
      </c>
      <c r="C32" s="179" t="s">
        <v>315</v>
      </c>
      <c r="D32" s="337" t="s">
        <v>316</v>
      </c>
      <c r="E32" s="338">
        <f t="shared" si="1"/>
        <v>4.5</v>
      </c>
      <c r="F32" s="720">
        <v>4.5</v>
      </c>
      <c r="G32" s="678"/>
      <c r="H32" s="160">
        <v>16</v>
      </c>
      <c r="I32" s="593">
        <f t="shared" si="2"/>
        <v>19</v>
      </c>
      <c r="J32" s="594">
        <f t="shared" si="3"/>
        <v>12.666666666666666</v>
      </c>
      <c r="K32" s="595" t="s">
        <v>315</v>
      </c>
      <c r="L32" s="760"/>
      <c r="M32" s="761">
        <v>3</v>
      </c>
      <c r="N32" s="759">
        <v>2</v>
      </c>
      <c r="O32" s="761">
        <v>2</v>
      </c>
      <c r="P32" s="600">
        <v>2</v>
      </c>
      <c r="Q32" s="600"/>
      <c r="R32" s="601"/>
      <c r="S32" s="380"/>
      <c r="T32" s="602"/>
      <c r="U32" s="221">
        <f t="shared" si="0"/>
        <v>9</v>
      </c>
      <c r="V32" s="15"/>
      <c r="W32" s="91">
        <v>29</v>
      </c>
      <c r="X32" s="240"/>
      <c r="Y32" s="419">
        <v>2.5</v>
      </c>
      <c r="Z32" s="416">
        <v>4</v>
      </c>
      <c r="AA32" s="416">
        <v>4</v>
      </c>
    </row>
    <row r="33" spans="2:27" ht="13.5" thickBot="1" x14ac:dyDescent="0.25">
      <c r="B33" s="872" t="s">
        <v>162</v>
      </c>
      <c r="C33" s="873"/>
      <c r="D33" s="873"/>
      <c r="E33" s="82">
        <f t="shared" ref="E33:J33" si="4">AVERAGE(E5:E32)</f>
        <v>5.2321428571428568</v>
      </c>
      <c r="F33" s="83">
        <f t="shared" si="4"/>
        <v>5.4259259259259256</v>
      </c>
      <c r="G33" s="84" t="e">
        <f t="shared" si="4"/>
        <v>#DIV/0!</v>
      </c>
      <c r="H33" s="85">
        <f t="shared" si="4"/>
        <v>11.925925925925926</v>
      </c>
      <c r="I33" s="81">
        <f t="shared" si="4"/>
        <v>15.892857142857142</v>
      </c>
      <c r="J33" s="86">
        <f t="shared" si="4"/>
        <v>10.142857142857142</v>
      </c>
      <c r="K33" s="874" t="s">
        <v>593</v>
      </c>
      <c r="L33" s="874"/>
      <c r="M33" s="874"/>
      <c r="N33" s="874"/>
      <c r="O33" s="874"/>
      <c r="P33" s="874"/>
      <c r="Q33" s="874"/>
      <c r="R33" s="874"/>
      <c r="S33" s="874"/>
      <c r="T33" s="874"/>
      <c r="U33" s="874"/>
      <c r="V33" s="874"/>
      <c r="W33" s="92"/>
      <c r="X33" s="236"/>
      <c r="Z33" s="422">
        <f>AVERAGE(Z5:Z32)</f>
        <v>7.0384615384615383</v>
      </c>
      <c r="AA33" s="422">
        <f>AVERAGE(AA5:AA32)</f>
        <v>8.2962962962962958</v>
      </c>
    </row>
  </sheetData>
  <sheetProtection selectLockedCells="1" selectUnlockedCells="1"/>
  <mergeCells count="5">
    <mergeCell ref="B2:V2"/>
    <mergeCell ref="L3:T3"/>
    <mergeCell ref="B33:D33"/>
    <mergeCell ref="K33:V33"/>
    <mergeCell ref="B3:K3"/>
  </mergeCells>
  <phoneticPr fontId="5" type="noConversion"/>
  <hyperlinks>
    <hyperlink ref="L3" r:id="rId1" xr:uid="{FBD33B03-AE76-4AC4-B60A-FE0A9B666368}"/>
  </hyperlinks>
  <printOptions horizontalCentered="1" verticalCentered="1"/>
  <pageMargins left="0.23611111111111113" right="0.23611111111111113" top="0.74791666666666667" bottom="0.74791666666666667" header="0.51181102362204722" footer="0.51181102362204722"/>
  <pageSetup paperSize="9" firstPageNumber="0" orientation="landscape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79D5A-C094-4A63-8D37-7006FDF3F91A}">
  <dimension ref="A1:E18"/>
  <sheetViews>
    <sheetView workbookViewId="0">
      <selection activeCell="G20" sqref="G20"/>
    </sheetView>
  </sheetViews>
  <sheetFormatPr baseColWidth="10" defaultColWidth="11.140625" defaultRowHeight="12.75" x14ac:dyDescent="0.2"/>
  <cols>
    <col min="1" max="1" width="2" customWidth="1"/>
    <col min="2" max="2" width="17.7109375" customWidth="1"/>
    <col min="3" max="3" width="9.42578125" bestFit="1" customWidth="1"/>
    <col min="4" max="4" width="12" customWidth="1"/>
    <col min="5" max="5" width="13.28515625" customWidth="1"/>
  </cols>
  <sheetData>
    <row r="1" spans="1:5" ht="6.75" customHeight="1" thickBot="1" x14ac:dyDescent="0.25"/>
    <row r="2" spans="1:5" ht="13.5" thickBot="1" x14ac:dyDescent="0.25">
      <c r="B2" s="27" t="s">
        <v>21</v>
      </c>
      <c r="C2" s="877" t="s">
        <v>85</v>
      </c>
      <c r="D2" s="877"/>
      <c r="E2" s="878"/>
    </row>
    <row r="3" spans="1:5" ht="16.5" customHeight="1" thickBot="1" x14ac:dyDescent="0.25">
      <c r="A3">
        <v>3</v>
      </c>
      <c r="B3" s="879" t="s">
        <v>22</v>
      </c>
      <c r="C3" s="880"/>
      <c r="D3" s="880"/>
      <c r="E3" s="881"/>
    </row>
    <row r="4" spans="1:5" ht="16.5" customHeight="1" x14ac:dyDescent="0.2">
      <c r="B4" s="117" t="s">
        <v>22</v>
      </c>
      <c r="C4" s="179" t="s">
        <v>333</v>
      </c>
      <c r="D4" s="106" t="s">
        <v>90</v>
      </c>
      <c r="E4" s="118" t="s">
        <v>591</v>
      </c>
    </row>
    <row r="5" spans="1:5" ht="19.5" customHeight="1" x14ac:dyDescent="0.2">
      <c r="B5" s="112"/>
      <c r="C5" s="104" t="s">
        <v>696</v>
      </c>
      <c r="D5" s="106" t="s">
        <v>90</v>
      </c>
      <c r="E5" s="118" t="s">
        <v>591</v>
      </c>
    </row>
    <row r="6" spans="1:5" ht="16.5" customHeight="1" x14ac:dyDescent="0.2">
      <c r="B6" s="113"/>
      <c r="C6" s="399" t="s">
        <v>491</v>
      </c>
      <c r="D6" s="106" t="s">
        <v>90</v>
      </c>
      <c r="E6" s="118" t="s">
        <v>697</v>
      </c>
    </row>
    <row r="7" spans="1:5" ht="18.75" customHeight="1" x14ac:dyDescent="0.2">
      <c r="B7" s="114"/>
      <c r="C7" s="399" t="s">
        <v>510</v>
      </c>
      <c r="D7" s="106" t="s">
        <v>90</v>
      </c>
      <c r="E7" s="118" t="s">
        <v>697</v>
      </c>
    </row>
    <row r="8" spans="1:5" ht="13.5" customHeight="1" x14ac:dyDescent="0.2">
      <c r="B8" s="115"/>
      <c r="C8" s="26"/>
      <c r="D8" s="106" t="s">
        <v>90</v>
      </c>
      <c r="E8" s="118" t="s">
        <v>86</v>
      </c>
    </row>
    <row r="9" spans="1:5" ht="18" customHeight="1" x14ac:dyDescent="0.2">
      <c r="B9" s="119"/>
      <c r="C9" s="26"/>
      <c r="D9" s="106" t="s">
        <v>90</v>
      </c>
      <c r="E9" s="118" t="s">
        <v>86</v>
      </c>
    </row>
    <row r="10" spans="1:5" ht="18.75" customHeight="1" thickBot="1" x14ac:dyDescent="0.25">
      <c r="B10" s="111"/>
      <c r="C10" s="116"/>
      <c r="D10" s="106" t="s">
        <v>90</v>
      </c>
      <c r="E10" s="118" t="s">
        <v>86</v>
      </c>
    </row>
    <row r="11" spans="1:5" ht="18.75" customHeight="1" thickBot="1" x14ac:dyDescent="0.25">
      <c r="B11" s="882" t="s">
        <v>83</v>
      </c>
      <c r="C11" s="883"/>
      <c r="D11" s="883"/>
      <c r="E11" s="884"/>
    </row>
    <row r="12" spans="1:5" ht="14.25" customHeight="1" x14ac:dyDescent="0.2">
      <c r="B12" s="108" t="s">
        <v>92</v>
      </c>
      <c r="C12" s="120"/>
      <c r="D12" s="102" t="s">
        <v>91</v>
      </c>
      <c r="E12" s="107" t="s">
        <v>87</v>
      </c>
    </row>
    <row r="13" spans="1:5" ht="15.75" customHeight="1" thickBot="1" x14ac:dyDescent="0.25">
      <c r="B13" s="109"/>
      <c r="C13" s="110"/>
      <c r="D13" s="25" t="s">
        <v>89</v>
      </c>
      <c r="E13" s="107" t="s">
        <v>87</v>
      </c>
    </row>
    <row r="14" spans="1:5" ht="18" customHeight="1" thickBot="1" x14ac:dyDescent="0.25">
      <c r="B14" s="885" t="s">
        <v>84</v>
      </c>
      <c r="C14" s="886"/>
      <c r="D14" s="886"/>
      <c r="E14" s="887"/>
    </row>
    <row r="15" spans="1:5" x14ac:dyDescent="0.2">
      <c r="B15" s="121"/>
      <c r="C15" s="123"/>
      <c r="D15" s="102" t="s">
        <v>89</v>
      </c>
      <c r="E15" s="124" t="s">
        <v>88</v>
      </c>
    </row>
    <row r="16" spans="1:5" x14ac:dyDescent="0.2">
      <c r="B16" s="71"/>
      <c r="C16" s="103"/>
      <c r="D16" s="102" t="s">
        <v>89</v>
      </c>
      <c r="E16" s="122" t="s">
        <v>88</v>
      </c>
    </row>
    <row r="17" spans="2:5" x14ac:dyDescent="0.2">
      <c r="B17" s="71"/>
      <c r="C17" s="104"/>
      <c r="D17" s="102" t="s">
        <v>89</v>
      </c>
      <c r="E17" s="122" t="s">
        <v>88</v>
      </c>
    </row>
    <row r="18" spans="2:5" ht="13.5" thickBot="1" x14ac:dyDescent="0.25">
      <c r="B18" s="28"/>
      <c r="C18" s="105"/>
      <c r="D18" s="102" t="s">
        <v>89</v>
      </c>
      <c r="E18" s="125" t="s">
        <v>88</v>
      </c>
    </row>
  </sheetData>
  <sheetProtection selectLockedCells="1" selectUnlockedCells="1"/>
  <mergeCells count="4">
    <mergeCell ref="C2:E2"/>
    <mergeCell ref="B3:E3"/>
    <mergeCell ref="B11:E11"/>
    <mergeCell ref="B14:E14"/>
  </mergeCells>
  <phoneticPr fontId="5" type="noConversion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8CAD9-386E-48A0-A21C-1A9D9D3E7937}">
  <sheetPr>
    <pageSetUpPr fitToPage="1"/>
  </sheetPr>
  <dimension ref="A1:AE65"/>
  <sheetViews>
    <sheetView topLeftCell="E7" zoomScale="98" zoomScaleNormal="98" workbookViewId="0">
      <selection activeCell="I30" sqref="I30"/>
    </sheetView>
  </sheetViews>
  <sheetFormatPr baseColWidth="10" defaultColWidth="6.85546875" defaultRowHeight="12.75" x14ac:dyDescent="0.2"/>
  <cols>
    <col min="1" max="1" width="2" bestFit="1" customWidth="1"/>
    <col min="2" max="2" width="3.140625" customWidth="1"/>
    <col min="3" max="3" width="20.28515625" bestFit="1" customWidth="1"/>
    <col min="4" max="4" width="11.5703125" bestFit="1" customWidth="1"/>
    <col min="5" max="5" width="7.42578125" customWidth="1"/>
    <col min="6" max="6" width="7" style="4" customWidth="1"/>
    <col min="9" max="9" width="7.28515625" bestFit="1" customWidth="1"/>
    <col min="10" max="10" width="9" customWidth="1"/>
    <col min="11" max="11" width="21.42578125" style="6" bestFit="1" customWidth="1"/>
    <col min="12" max="12" width="3" style="16" bestFit="1" customWidth="1"/>
    <col min="13" max="13" width="3" bestFit="1" customWidth="1"/>
    <col min="14" max="20" width="3" customWidth="1"/>
    <col min="21" max="21" width="4.7109375" customWidth="1"/>
    <col min="22" max="22" width="4.140625" bestFit="1" customWidth="1"/>
    <col min="23" max="23" width="3.5703125" bestFit="1" customWidth="1"/>
    <col min="24" max="250" width="11.140625" customWidth="1"/>
    <col min="251" max="251" width="3.140625" customWidth="1"/>
    <col min="252" max="253" width="11.140625" customWidth="1"/>
    <col min="254" max="254" width="12.42578125" customWidth="1"/>
    <col min="255" max="255" width="5.42578125" customWidth="1"/>
  </cols>
  <sheetData>
    <row r="1" spans="1:23" ht="13.5" thickBot="1" x14ac:dyDescent="0.25">
      <c r="A1" t="s">
        <v>134</v>
      </c>
    </row>
    <row r="2" spans="1:23" ht="19.5" thickBot="1" x14ac:dyDescent="0.35">
      <c r="B2" s="54"/>
      <c r="C2" s="850" t="s">
        <v>672</v>
      </c>
      <c r="D2" s="850"/>
      <c r="E2" s="850"/>
      <c r="F2" s="850"/>
      <c r="G2" s="850"/>
      <c r="H2" s="850"/>
      <c r="I2" s="850"/>
      <c r="J2" s="55"/>
      <c r="K2" s="56"/>
      <c r="L2" s="852" t="s">
        <v>669</v>
      </c>
      <c r="M2" s="852"/>
      <c r="N2" s="852"/>
      <c r="O2" s="852"/>
      <c r="P2" s="852"/>
      <c r="Q2" s="852"/>
      <c r="R2" s="852"/>
      <c r="S2" s="852"/>
      <c r="T2" s="852"/>
      <c r="U2" s="55"/>
      <c r="V2" s="57"/>
    </row>
    <row r="3" spans="1:23" ht="15.75" thickBot="1" x14ac:dyDescent="0.35">
      <c r="B3" s="74">
        <v>16</v>
      </c>
      <c r="C3" s="58" t="s">
        <v>0</v>
      </c>
      <c r="D3" s="75"/>
      <c r="E3" s="164" t="s">
        <v>2</v>
      </c>
      <c r="F3" s="173" t="s">
        <v>614</v>
      </c>
      <c r="G3" s="172" t="s">
        <v>673</v>
      </c>
      <c r="H3" s="171" t="s">
        <v>674</v>
      </c>
      <c r="I3" s="93" t="s">
        <v>17</v>
      </c>
      <c r="J3" s="61" t="s">
        <v>677</v>
      </c>
      <c r="K3" s="60" t="s">
        <v>77</v>
      </c>
      <c r="L3" s="614" t="s">
        <v>4</v>
      </c>
      <c r="M3" s="412" t="s">
        <v>5</v>
      </c>
      <c r="N3" s="412" t="s">
        <v>6</v>
      </c>
      <c r="O3" s="412" t="s">
        <v>7</v>
      </c>
      <c r="P3" s="615" t="s">
        <v>8</v>
      </c>
      <c r="Q3" s="616" t="s">
        <v>9</v>
      </c>
      <c r="R3" s="614" t="s">
        <v>10</v>
      </c>
      <c r="S3" s="412" t="s">
        <v>11</v>
      </c>
      <c r="T3" s="617" t="s">
        <v>12</v>
      </c>
      <c r="U3" s="225" t="s">
        <v>19</v>
      </c>
      <c r="V3" s="216" t="s">
        <v>618</v>
      </c>
    </row>
    <row r="4" spans="1:23" ht="18" x14ac:dyDescent="0.25">
      <c r="B4" s="162">
        <v>1</v>
      </c>
      <c r="C4" s="179" t="s">
        <v>249</v>
      </c>
      <c r="D4" s="837" t="s">
        <v>250</v>
      </c>
      <c r="E4" s="339">
        <f>+(10+U4-V4)</f>
        <v>22</v>
      </c>
      <c r="F4" s="174">
        <f>+(G4+H4)</f>
        <v>15.625</v>
      </c>
      <c r="G4" s="659">
        <v>7.5</v>
      </c>
      <c r="H4" s="827">
        <v>8.125</v>
      </c>
      <c r="I4" s="788">
        <v>16</v>
      </c>
      <c r="J4" s="62">
        <f>+(E4+F4*2+I4*3)/6</f>
        <v>16.875</v>
      </c>
      <c r="K4" s="243" t="s">
        <v>249</v>
      </c>
      <c r="L4" s="705">
        <v>3</v>
      </c>
      <c r="M4" s="675">
        <v>3</v>
      </c>
      <c r="N4" s="675">
        <v>2</v>
      </c>
      <c r="O4" s="744">
        <v>2</v>
      </c>
      <c r="P4" s="381">
        <v>2</v>
      </c>
      <c r="Q4" s="381"/>
      <c r="R4" s="382"/>
      <c r="S4" s="383"/>
      <c r="T4" s="607"/>
      <c r="U4" s="226">
        <f t="shared" ref="U4:U37" si="0">+(L4+M4+N4+O4+P4+Q4+R4+S4+T4)</f>
        <v>12</v>
      </c>
      <c r="V4" s="176"/>
      <c r="W4" s="17">
        <v>1</v>
      </c>
    </row>
    <row r="5" spans="1:23" ht="18" x14ac:dyDescent="0.25">
      <c r="B5" s="162">
        <v>2</v>
      </c>
      <c r="C5" s="179" t="s">
        <v>251</v>
      </c>
      <c r="D5" s="618" t="s">
        <v>252</v>
      </c>
      <c r="E5" s="339">
        <f t="shared" ref="E5:E37" si="1">+(10+U5-V5)</f>
        <v>21</v>
      </c>
      <c r="F5" s="784">
        <f t="shared" ref="F5:F37" si="2">+(G5+H5)</f>
        <v>11.625</v>
      </c>
      <c r="G5" s="823">
        <v>7</v>
      </c>
      <c r="H5" s="797">
        <v>4.625</v>
      </c>
      <c r="I5" s="785">
        <v>13</v>
      </c>
      <c r="J5" s="62">
        <f t="shared" ref="J5:J37" si="3">+(E5+F5*2+I5*3)/6</f>
        <v>13.875</v>
      </c>
      <c r="K5" s="241" t="s">
        <v>251</v>
      </c>
      <c r="L5" s="706">
        <v>3</v>
      </c>
      <c r="M5" s="670">
        <v>2</v>
      </c>
      <c r="N5" s="675">
        <v>2</v>
      </c>
      <c r="O5" s="745">
        <v>2</v>
      </c>
      <c r="P5" s="384">
        <v>2</v>
      </c>
      <c r="Q5" s="608"/>
      <c r="R5" s="384"/>
      <c r="S5" s="385"/>
      <c r="T5" s="609"/>
      <c r="U5" s="226">
        <f t="shared" si="0"/>
        <v>11</v>
      </c>
      <c r="V5" s="176"/>
      <c r="W5" s="17">
        <v>2</v>
      </c>
    </row>
    <row r="6" spans="1:23" ht="18" x14ac:dyDescent="0.25">
      <c r="B6" s="162">
        <v>3</v>
      </c>
      <c r="C6" s="179" t="s">
        <v>253</v>
      </c>
      <c r="D6" s="618" t="s">
        <v>254</v>
      </c>
      <c r="E6" s="339">
        <f t="shared" si="1"/>
        <v>21</v>
      </c>
      <c r="F6" s="784">
        <f t="shared" si="2"/>
        <v>11.75</v>
      </c>
      <c r="G6" s="823">
        <v>7</v>
      </c>
      <c r="H6" s="797">
        <v>4.75</v>
      </c>
      <c r="I6" s="785">
        <v>11</v>
      </c>
      <c r="J6" s="62">
        <f t="shared" si="3"/>
        <v>12.916666666666666</v>
      </c>
      <c r="K6" s="242" t="s">
        <v>253</v>
      </c>
      <c r="L6" s="706">
        <v>3</v>
      </c>
      <c r="M6" s="670">
        <v>2</v>
      </c>
      <c r="N6" s="675">
        <v>2</v>
      </c>
      <c r="O6" s="745">
        <v>2</v>
      </c>
      <c r="P6" s="384">
        <v>2</v>
      </c>
      <c r="Q6" s="608"/>
      <c r="R6" s="384"/>
      <c r="S6" s="385"/>
      <c r="T6" s="609"/>
      <c r="U6" s="226">
        <f t="shared" si="0"/>
        <v>11</v>
      </c>
      <c r="V6" s="176"/>
      <c r="W6" s="17">
        <v>3</v>
      </c>
    </row>
    <row r="7" spans="1:23" ht="18" x14ac:dyDescent="0.25">
      <c r="B7" s="162">
        <v>4</v>
      </c>
      <c r="C7" s="179" t="s">
        <v>255</v>
      </c>
      <c r="D7" s="618" t="s">
        <v>256</v>
      </c>
      <c r="E7" s="339">
        <f t="shared" si="1"/>
        <v>14</v>
      </c>
      <c r="F7" s="784">
        <f t="shared" si="2"/>
        <v>12.5</v>
      </c>
      <c r="G7" s="823">
        <v>7</v>
      </c>
      <c r="H7" s="797">
        <v>5.5</v>
      </c>
      <c r="I7" s="785">
        <v>8</v>
      </c>
      <c r="J7" s="62">
        <f t="shared" si="3"/>
        <v>10.5</v>
      </c>
      <c r="K7" s="242" t="s">
        <v>255</v>
      </c>
      <c r="L7" s="706"/>
      <c r="M7" s="670">
        <v>2</v>
      </c>
      <c r="N7" s="675"/>
      <c r="O7" s="745"/>
      <c r="P7" s="384">
        <v>2</v>
      </c>
      <c r="Q7" s="608"/>
      <c r="R7" s="384"/>
      <c r="S7" s="385"/>
      <c r="T7" s="609"/>
      <c r="U7" s="226">
        <f t="shared" si="0"/>
        <v>4</v>
      </c>
      <c r="V7" s="176"/>
      <c r="W7" s="17">
        <v>4</v>
      </c>
    </row>
    <row r="8" spans="1:23" ht="18" x14ac:dyDescent="0.25">
      <c r="B8" s="162">
        <v>5</v>
      </c>
      <c r="C8" s="179" t="s">
        <v>257</v>
      </c>
      <c r="D8" s="618" t="s">
        <v>258</v>
      </c>
      <c r="E8" s="339">
        <f t="shared" si="1"/>
        <v>14</v>
      </c>
      <c r="F8" s="784">
        <f t="shared" si="2"/>
        <v>9.5</v>
      </c>
      <c r="G8" s="823">
        <v>4.5</v>
      </c>
      <c r="H8" s="797">
        <v>5</v>
      </c>
      <c r="I8" s="785">
        <v>9</v>
      </c>
      <c r="J8" s="62">
        <f t="shared" si="3"/>
        <v>10</v>
      </c>
      <c r="K8" s="242" t="s">
        <v>257</v>
      </c>
      <c r="L8" s="706"/>
      <c r="M8" s="670">
        <v>2</v>
      </c>
      <c r="N8" s="675"/>
      <c r="O8" s="745">
        <v>2</v>
      </c>
      <c r="P8" s="384"/>
      <c r="Q8" s="608"/>
      <c r="R8" s="384"/>
      <c r="S8" s="385"/>
      <c r="T8" s="609"/>
      <c r="U8" s="226">
        <f t="shared" si="0"/>
        <v>4</v>
      </c>
      <c r="V8" s="176"/>
      <c r="W8" s="17">
        <v>5</v>
      </c>
    </row>
    <row r="9" spans="1:23" ht="18" x14ac:dyDescent="0.25">
      <c r="B9" s="162">
        <v>6</v>
      </c>
      <c r="C9" s="179" t="s">
        <v>259</v>
      </c>
      <c r="D9" s="618" t="s">
        <v>260</v>
      </c>
      <c r="E9" s="339">
        <f t="shared" si="1"/>
        <v>15</v>
      </c>
      <c r="F9" s="784">
        <f t="shared" si="2"/>
        <v>13.875</v>
      </c>
      <c r="G9" s="823">
        <v>7</v>
      </c>
      <c r="H9" s="797">
        <v>6.875</v>
      </c>
      <c r="I9" s="785">
        <v>12</v>
      </c>
      <c r="J9" s="62">
        <f t="shared" si="3"/>
        <v>13.125</v>
      </c>
      <c r="K9" s="242" t="s">
        <v>259</v>
      </c>
      <c r="L9" s="706">
        <v>1</v>
      </c>
      <c r="M9" s="670">
        <v>2</v>
      </c>
      <c r="N9" s="675"/>
      <c r="O9" s="745"/>
      <c r="P9" s="384">
        <v>2</v>
      </c>
      <c r="Q9" s="608"/>
      <c r="R9" s="384"/>
      <c r="S9" s="385"/>
      <c r="T9" s="609"/>
      <c r="U9" s="226">
        <f t="shared" si="0"/>
        <v>5</v>
      </c>
      <c r="V9" s="176"/>
      <c r="W9" s="17">
        <v>6</v>
      </c>
    </row>
    <row r="10" spans="1:23" ht="15.75" customHeight="1" x14ac:dyDescent="0.25">
      <c r="B10" s="162">
        <v>7</v>
      </c>
      <c r="C10" s="179" t="s">
        <v>261</v>
      </c>
      <c r="D10" s="618" t="s">
        <v>262</v>
      </c>
      <c r="E10" s="339">
        <f t="shared" si="1"/>
        <v>16</v>
      </c>
      <c r="F10" s="784">
        <f t="shared" si="2"/>
        <v>11.375</v>
      </c>
      <c r="G10" s="823">
        <v>6</v>
      </c>
      <c r="H10" s="797">
        <v>5.375</v>
      </c>
      <c r="I10" s="785">
        <v>7</v>
      </c>
      <c r="J10" s="62">
        <f t="shared" si="3"/>
        <v>9.9583333333333339</v>
      </c>
      <c r="K10" s="242" t="s">
        <v>261</v>
      </c>
      <c r="L10" s="706"/>
      <c r="M10" s="670">
        <v>2</v>
      </c>
      <c r="N10" s="675">
        <v>2</v>
      </c>
      <c r="O10" s="745">
        <v>2</v>
      </c>
      <c r="P10" s="384"/>
      <c r="Q10" s="608"/>
      <c r="R10" s="384"/>
      <c r="S10" s="385"/>
      <c r="T10" s="609"/>
      <c r="U10" s="226">
        <f t="shared" si="0"/>
        <v>6</v>
      </c>
      <c r="V10" s="176"/>
      <c r="W10" s="17">
        <v>7</v>
      </c>
    </row>
    <row r="11" spans="1:23" ht="18" x14ac:dyDescent="0.25">
      <c r="B11" s="162">
        <v>8</v>
      </c>
      <c r="C11" s="400" t="s">
        <v>263</v>
      </c>
      <c r="D11" s="618" t="s">
        <v>264</v>
      </c>
      <c r="E11" s="339">
        <f t="shared" si="1"/>
        <v>10</v>
      </c>
      <c r="F11" s="784">
        <f t="shared" si="2"/>
        <v>9.875</v>
      </c>
      <c r="G11" s="824">
        <v>4.5</v>
      </c>
      <c r="H11" s="797">
        <v>5.375</v>
      </c>
      <c r="I11" s="785">
        <v>11</v>
      </c>
      <c r="J11" s="62">
        <f t="shared" si="3"/>
        <v>10.458333333333334</v>
      </c>
      <c r="K11" s="242" t="s">
        <v>263</v>
      </c>
      <c r="L11" s="706"/>
      <c r="M11" s="670"/>
      <c r="N11" s="675"/>
      <c r="O11" s="745"/>
      <c r="P11" s="384"/>
      <c r="Q11" s="608"/>
      <c r="R11" s="384"/>
      <c r="S11" s="385"/>
      <c r="T11" s="609"/>
      <c r="U11" s="226">
        <f t="shared" si="0"/>
        <v>0</v>
      </c>
      <c r="V11" s="176"/>
      <c r="W11" s="17">
        <v>8</v>
      </c>
    </row>
    <row r="12" spans="1:23" ht="18" x14ac:dyDescent="0.25">
      <c r="B12" s="162">
        <v>9</v>
      </c>
      <c r="C12" s="179" t="s">
        <v>265</v>
      </c>
      <c r="D12" s="618" t="s">
        <v>266</v>
      </c>
      <c r="E12" s="339">
        <f t="shared" si="1"/>
        <v>21</v>
      </c>
      <c r="F12" s="784">
        <f t="shared" si="2"/>
        <v>8.5</v>
      </c>
      <c r="G12" s="823">
        <v>5.5</v>
      </c>
      <c r="H12" s="797">
        <v>3</v>
      </c>
      <c r="I12" s="785">
        <v>13</v>
      </c>
      <c r="J12" s="62">
        <f t="shared" si="3"/>
        <v>12.833333333333334</v>
      </c>
      <c r="K12" s="242" t="s">
        <v>265</v>
      </c>
      <c r="L12" s="706">
        <v>3</v>
      </c>
      <c r="M12" s="670">
        <v>2</v>
      </c>
      <c r="N12" s="675">
        <v>2</v>
      </c>
      <c r="O12" s="745">
        <v>2</v>
      </c>
      <c r="P12" s="384">
        <v>2</v>
      </c>
      <c r="Q12" s="608"/>
      <c r="R12" s="384"/>
      <c r="S12" s="385"/>
      <c r="T12" s="609"/>
      <c r="U12" s="226">
        <f t="shared" si="0"/>
        <v>11</v>
      </c>
      <c r="V12" s="176"/>
      <c r="W12" s="17">
        <v>9</v>
      </c>
    </row>
    <row r="13" spans="1:23" ht="18" x14ac:dyDescent="0.25">
      <c r="B13" s="162">
        <v>10</v>
      </c>
      <c r="C13" s="179" t="s">
        <v>267</v>
      </c>
      <c r="D13" s="618" t="s">
        <v>268</v>
      </c>
      <c r="E13" s="339">
        <f t="shared" si="1"/>
        <v>18</v>
      </c>
      <c r="F13" s="784">
        <f t="shared" si="2"/>
        <v>10</v>
      </c>
      <c r="G13" s="823">
        <v>7</v>
      </c>
      <c r="H13" s="797">
        <v>3</v>
      </c>
      <c r="I13" s="785">
        <v>7</v>
      </c>
      <c r="J13" s="62">
        <f t="shared" si="3"/>
        <v>9.8333333333333339</v>
      </c>
      <c r="K13" s="242" t="s">
        <v>267</v>
      </c>
      <c r="L13" s="706">
        <v>2</v>
      </c>
      <c r="M13" s="670">
        <v>2</v>
      </c>
      <c r="N13" s="675">
        <v>2</v>
      </c>
      <c r="O13" s="745">
        <v>2</v>
      </c>
      <c r="P13" s="384"/>
      <c r="Q13" s="608"/>
      <c r="R13" s="384"/>
      <c r="S13" s="385"/>
      <c r="T13" s="609"/>
      <c r="U13" s="226">
        <f t="shared" si="0"/>
        <v>8</v>
      </c>
      <c r="V13" s="176"/>
      <c r="W13" s="17">
        <v>10</v>
      </c>
    </row>
    <row r="14" spans="1:23" ht="18" x14ac:dyDescent="0.25">
      <c r="B14" s="162">
        <v>11</v>
      </c>
      <c r="C14" s="179" t="s">
        <v>269</v>
      </c>
      <c r="D14" s="618" t="s">
        <v>270</v>
      </c>
      <c r="E14" s="339">
        <f t="shared" si="1"/>
        <v>21</v>
      </c>
      <c r="F14" s="784">
        <f t="shared" si="2"/>
        <v>13.25</v>
      </c>
      <c r="G14" s="823">
        <v>6.5</v>
      </c>
      <c r="H14" s="797">
        <v>6.75</v>
      </c>
      <c r="I14" s="785">
        <v>15</v>
      </c>
      <c r="J14" s="62">
        <f t="shared" si="3"/>
        <v>15.416666666666666</v>
      </c>
      <c r="K14" s="242" t="s">
        <v>269</v>
      </c>
      <c r="L14" s="706">
        <v>3</v>
      </c>
      <c r="M14" s="670">
        <v>2</v>
      </c>
      <c r="N14" s="675">
        <v>2</v>
      </c>
      <c r="O14" s="745">
        <v>2</v>
      </c>
      <c r="P14" s="384">
        <v>2</v>
      </c>
      <c r="Q14" s="608"/>
      <c r="R14" s="384"/>
      <c r="S14" s="385"/>
      <c r="T14" s="609"/>
      <c r="U14" s="226">
        <f t="shared" si="0"/>
        <v>11</v>
      </c>
      <c r="V14" s="176"/>
      <c r="W14" s="17">
        <v>11</v>
      </c>
    </row>
    <row r="15" spans="1:23" ht="18" x14ac:dyDescent="0.25">
      <c r="B15" s="162">
        <v>12</v>
      </c>
      <c r="C15" s="179" t="s">
        <v>271</v>
      </c>
      <c r="D15" s="618" t="s">
        <v>272</v>
      </c>
      <c r="E15" s="339">
        <f t="shared" si="1"/>
        <v>19</v>
      </c>
      <c r="F15" s="784">
        <f t="shared" si="2"/>
        <v>9.625</v>
      </c>
      <c r="G15" s="823">
        <v>5.5</v>
      </c>
      <c r="H15" s="797">
        <v>4.125</v>
      </c>
      <c r="I15" s="785">
        <v>12</v>
      </c>
      <c r="J15" s="62">
        <f t="shared" si="3"/>
        <v>12.375</v>
      </c>
      <c r="K15" s="242" t="s">
        <v>271</v>
      </c>
      <c r="L15" s="706">
        <v>3</v>
      </c>
      <c r="M15" s="670"/>
      <c r="N15" s="675">
        <v>2</v>
      </c>
      <c r="O15" s="745">
        <v>2</v>
      </c>
      <c r="P15" s="384">
        <v>2</v>
      </c>
      <c r="Q15" s="608"/>
      <c r="R15" s="384"/>
      <c r="S15" s="385"/>
      <c r="T15" s="609"/>
      <c r="U15" s="226">
        <f t="shared" si="0"/>
        <v>9</v>
      </c>
      <c r="V15" s="176"/>
      <c r="W15" s="17">
        <v>12</v>
      </c>
    </row>
    <row r="16" spans="1:23" ht="18" x14ac:dyDescent="0.25">
      <c r="B16" s="162">
        <v>13</v>
      </c>
      <c r="C16" s="179" t="s">
        <v>273</v>
      </c>
      <c r="D16" s="618" t="s">
        <v>274</v>
      </c>
      <c r="E16" s="339">
        <f t="shared" si="1"/>
        <v>17</v>
      </c>
      <c r="F16" s="784">
        <f t="shared" si="2"/>
        <v>12.875</v>
      </c>
      <c r="G16" s="823">
        <v>8.5</v>
      </c>
      <c r="H16" s="797">
        <v>4.375</v>
      </c>
      <c r="I16" s="786">
        <v>11</v>
      </c>
      <c r="J16" s="62">
        <f t="shared" si="3"/>
        <v>12.625</v>
      </c>
      <c r="K16" s="242" t="s">
        <v>273</v>
      </c>
      <c r="L16" s="706">
        <v>3</v>
      </c>
      <c r="M16" s="670">
        <v>2</v>
      </c>
      <c r="N16" s="675"/>
      <c r="O16" s="745">
        <v>2</v>
      </c>
      <c r="P16" s="384"/>
      <c r="Q16" s="608"/>
      <c r="R16" s="384"/>
      <c r="S16" s="385"/>
      <c r="T16" s="609"/>
      <c r="U16" s="226">
        <f t="shared" si="0"/>
        <v>7</v>
      </c>
      <c r="V16" s="176"/>
      <c r="W16" s="17">
        <v>13</v>
      </c>
    </row>
    <row r="17" spans="2:23" ht="18" x14ac:dyDescent="0.25">
      <c r="B17" s="162">
        <v>14</v>
      </c>
      <c r="C17" s="179" t="s">
        <v>378</v>
      </c>
      <c r="D17" s="618" t="s">
        <v>379</v>
      </c>
      <c r="E17" s="339">
        <f t="shared" si="1"/>
        <v>18</v>
      </c>
      <c r="F17" s="784">
        <f t="shared" si="2"/>
        <v>9.5</v>
      </c>
      <c r="G17" s="823">
        <v>5.5</v>
      </c>
      <c r="H17" s="797">
        <v>4</v>
      </c>
      <c r="I17" s="786">
        <v>7</v>
      </c>
      <c r="J17" s="62">
        <f t="shared" si="3"/>
        <v>9.6666666666666661</v>
      </c>
      <c r="K17" s="242" t="s">
        <v>378</v>
      </c>
      <c r="L17" s="706">
        <v>2</v>
      </c>
      <c r="M17" s="670">
        <v>2</v>
      </c>
      <c r="N17" s="675">
        <v>2</v>
      </c>
      <c r="O17" s="745"/>
      <c r="P17" s="384">
        <v>2</v>
      </c>
      <c r="Q17" s="608"/>
      <c r="R17" s="384"/>
      <c r="S17" s="385"/>
      <c r="T17" s="609"/>
      <c r="U17" s="226">
        <f t="shared" si="0"/>
        <v>8</v>
      </c>
      <c r="V17" s="176"/>
      <c r="W17" s="17">
        <v>14</v>
      </c>
    </row>
    <row r="18" spans="2:23" ht="18" x14ac:dyDescent="0.25">
      <c r="B18" s="162">
        <v>15</v>
      </c>
      <c r="C18" s="179" t="s">
        <v>275</v>
      </c>
      <c r="D18" s="618" t="s">
        <v>276</v>
      </c>
      <c r="E18" s="339">
        <f t="shared" si="1"/>
        <v>21</v>
      </c>
      <c r="F18" s="784">
        <f t="shared" si="2"/>
        <v>19.5</v>
      </c>
      <c r="G18" s="823">
        <v>11</v>
      </c>
      <c r="H18" s="797">
        <v>8.5</v>
      </c>
      <c r="I18" s="785">
        <v>16</v>
      </c>
      <c r="J18" s="62">
        <f t="shared" si="3"/>
        <v>18</v>
      </c>
      <c r="K18" s="242" t="s">
        <v>275</v>
      </c>
      <c r="L18" s="706">
        <v>3</v>
      </c>
      <c r="M18" s="670">
        <v>2</v>
      </c>
      <c r="N18" s="675">
        <v>2</v>
      </c>
      <c r="O18" s="745">
        <v>2</v>
      </c>
      <c r="P18" s="610">
        <v>2</v>
      </c>
      <c r="Q18" s="608"/>
      <c r="R18" s="386"/>
      <c r="S18" s="385"/>
      <c r="T18" s="609"/>
      <c r="U18" s="226">
        <f t="shared" si="0"/>
        <v>11</v>
      </c>
      <c r="V18" s="176"/>
      <c r="W18" s="17">
        <v>15</v>
      </c>
    </row>
    <row r="19" spans="2:23" ht="18" x14ac:dyDescent="0.25">
      <c r="B19" s="162">
        <v>16</v>
      </c>
      <c r="C19" s="179" t="s">
        <v>277</v>
      </c>
      <c r="D19" s="618" t="s">
        <v>278</v>
      </c>
      <c r="E19" s="339">
        <f t="shared" si="1"/>
        <v>18</v>
      </c>
      <c r="F19" s="784">
        <f t="shared" si="2"/>
        <v>11.875</v>
      </c>
      <c r="G19" s="823">
        <v>8.5</v>
      </c>
      <c r="H19" s="797">
        <v>3.375</v>
      </c>
      <c r="I19" s="785">
        <v>10</v>
      </c>
      <c r="J19" s="62">
        <f t="shared" si="3"/>
        <v>11.958333333333334</v>
      </c>
      <c r="K19" s="242" t="s">
        <v>277</v>
      </c>
      <c r="L19" s="706"/>
      <c r="M19" s="670">
        <v>2</v>
      </c>
      <c r="N19" s="675">
        <v>2</v>
      </c>
      <c r="O19" s="745">
        <v>2</v>
      </c>
      <c r="P19" s="384">
        <v>2</v>
      </c>
      <c r="Q19" s="608"/>
      <c r="R19" s="384"/>
      <c r="S19" s="385"/>
      <c r="T19" s="609"/>
      <c r="U19" s="226">
        <f t="shared" si="0"/>
        <v>8</v>
      </c>
      <c r="V19" s="176"/>
      <c r="W19" s="17">
        <v>16</v>
      </c>
    </row>
    <row r="20" spans="2:23" ht="18" x14ac:dyDescent="0.25">
      <c r="B20" s="162">
        <v>17</v>
      </c>
      <c r="C20" s="179" t="s">
        <v>279</v>
      </c>
      <c r="D20" s="619" t="s">
        <v>280</v>
      </c>
      <c r="E20" s="339">
        <f t="shared" si="1"/>
        <v>22</v>
      </c>
      <c r="F20" s="784">
        <f t="shared" si="2"/>
        <v>17.875</v>
      </c>
      <c r="G20" s="823">
        <v>11</v>
      </c>
      <c r="H20" s="797">
        <v>6.875</v>
      </c>
      <c r="I20" s="785">
        <v>8</v>
      </c>
      <c r="J20" s="62">
        <f t="shared" si="3"/>
        <v>13.625</v>
      </c>
      <c r="K20" s="242" t="s">
        <v>279</v>
      </c>
      <c r="L20" s="706">
        <v>3</v>
      </c>
      <c r="M20" s="670">
        <v>2</v>
      </c>
      <c r="N20" s="675">
        <v>2</v>
      </c>
      <c r="O20" s="745">
        <v>3</v>
      </c>
      <c r="P20" s="384">
        <v>2</v>
      </c>
      <c r="Q20" s="608"/>
      <c r="R20" s="384"/>
      <c r="S20" s="385"/>
      <c r="T20" s="609"/>
      <c r="U20" s="226">
        <f t="shared" si="0"/>
        <v>12</v>
      </c>
      <c r="V20" s="176"/>
      <c r="W20" s="17">
        <v>17</v>
      </c>
    </row>
    <row r="21" spans="2:23" ht="18" x14ac:dyDescent="0.25">
      <c r="B21" s="162">
        <v>18</v>
      </c>
      <c r="C21" s="179" t="s">
        <v>281</v>
      </c>
      <c r="D21" s="618" t="s">
        <v>282</v>
      </c>
      <c r="E21" s="339">
        <f t="shared" si="1"/>
        <v>16</v>
      </c>
      <c r="F21" s="784">
        <f t="shared" si="2"/>
        <v>15.875</v>
      </c>
      <c r="G21" s="823">
        <v>8.5</v>
      </c>
      <c r="H21" s="797">
        <v>7.375</v>
      </c>
      <c r="I21" s="785">
        <v>12</v>
      </c>
      <c r="J21" s="62">
        <f t="shared" si="3"/>
        <v>13.958333333333334</v>
      </c>
      <c r="K21" s="242" t="s">
        <v>281</v>
      </c>
      <c r="L21" s="706"/>
      <c r="M21" s="670">
        <v>2</v>
      </c>
      <c r="N21" s="675"/>
      <c r="O21" s="745">
        <v>2</v>
      </c>
      <c r="P21" s="610">
        <v>2</v>
      </c>
      <c r="Q21" s="608"/>
      <c r="R21" s="384"/>
      <c r="S21" s="385"/>
      <c r="T21" s="609"/>
      <c r="U21" s="226">
        <f t="shared" si="0"/>
        <v>6</v>
      </c>
      <c r="V21" s="176"/>
      <c r="W21" s="17">
        <v>18</v>
      </c>
    </row>
    <row r="22" spans="2:23" ht="18" x14ac:dyDescent="0.25">
      <c r="B22" s="162">
        <v>19</v>
      </c>
      <c r="C22" s="179" t="s">
        <v>283</v>
      </c>
      <c r="D22" s="618" t="s">
        <v>284</v>
      </c>
      <c r="E22" s="339">
        <f t="shared" si="1"/>
        <v>14</v>
      </c>
      <c r="F22" s="784">
        <f t="shared" si="2"/>
        <v>6.25</v>
      </c>
      <c r="G22" s="823">
        <v>4</v>
      </c>
      <c r="H22" s="797">
        <v>2.25</v>
      </c>
      <c r="I22" s="785">
        <v>7</v>
      </c>
      <c r="J22" s="62">
        <f t="shared" si="3"/>
        <v>7.916666666666667</v>
      </c>
      <c r="K22" s="242" t="s">
        <v>283</v>
      </c>
      <c r="L22" s="706"/>
      <c r="M22" s="670">
        <v>2</v>
      </c>
      <c r="N22" s="707">
        <v>1</v>
      </c>
      <c r="O22" s="745">
        <v>1</v>
      </c>
      <c r="P22" s="384"/>
      <c r="Q22" s="608"/>
      <c r="R22" s="384"/>
      <c r="S22" s="385"/>
      <c r="T22" s="609"/>
      <c r="U22" s="226">
        <f t="shared" si="0"/>
        <v>4</v>
      </c>
      <c r="V22" s="176"/>
      <c r="W22" s="17">
        <v>19</v>
      </c>
    </row>
    <row r="23" spans="2:23" ht="18" x14ac:dyDescent="0.25">
      <c r="B23" s="162">
        <v>20</v>
      </c>
      <c r="C23" s="179" t="s">
        <v>285</v>
      </c>
      <c r="D23" s="618" t="s">
        <v>286</v>
      </c>
      <c r="E23" s="339">
        <f t="shared" si="1"/>
        <v>22</v>
      </c>
      <c r="F23" s="784">
        <f t="shared" si="2"/>
        <v>9.625</v>
      </c>
      <c r="G23" s="823">
        <v>4.5</v>
      </c>
      <c r="H23" s="797">
        <v>5.125</v>
      </c>
      <c r="I23" s="785">
        <v>10</v>
      </c>
      <c r="J23" s="62">
        <f t="shared" si="3"/>
        <v>11.875</v>
      </c>
      <c r="K23" s="242" t="s">
        <v>609</v>
      </c>
      <c r="L23" s="706">
        <v>3</v>
      </c>
      <c r="M23" s="671">
        <v>2</v>
      </c>
      <c r="N23" s="675">
        <v>2</v>
      </c>
      <c r="O23" s="745">
        <v>3</v>
      </c>
      <c r="P23" s="611">
        <v>2</v>
      </c>
      <c r="Q23" s="608"/>
      <c r="R23" s="384"/>
      <c r="S23" s="385"/>
      <c r="T23" s="609"/>
      <c r="U23" s="226">
        <f t="shared" si="0"/>
        <v>12</v>
      </c>
      <c r="V23" s="176"/>
      <c r="W23" s="17">
        <v>20</v>
      </c>
    </row>
    <row r="24" spans="2:23" ht="18" x14ac:dyDescent="0.25">
      <c r="B24" s="162">
        <v>21</v>
      </c>
      <c r="C24" s="179" t="s">
        <v>287</v>
      </c>
      <c r="D24" s="618" t="s">
        <v>288</v>
      </c>
      <c r="E24" s="339">
        <f t="shared" si="1"/>
        <v>20</v>
      </c>
      <c r="F24" s="784">
        <f t="shared" si="2"/>
        <v>10.125</v>
      </c>
      <c r="G24" s="823">
        <v>4</v>
      </c>
      <c r="H24" s="797">
        <v>6.125</v>
      </c>
      <c r="I24" s="785">
        <v>6</v>
      </c>
      <c r="J24" s="62">
        <f t="shared" si="3"/>
        <v>9.7083333333333339</v>
      </c>
      <c r="K24" s="242" t="s">
        <v>287</v>
      </c>
      <c r="L24" s="706">
        <v>2</v>
      </c>
      <c r="M24" s="670">
        <v>2</v>
      </c>
      <c r="N24" s="675">
        <v>2</v>
      </c>
      <c r="O24" s="745">
        <v>2</v>
      </c>
      <c r="P24" s="384">
        <v>2</v>
      </c>
      <c r="Q24" s="608"/>
      <c r="R24" s="384"/>
      <c r="S24" s="385"/>
      <c r="T24" s="609"/>
      <c r="U24" s="226">
        <f t="shared" si="0"/>
        <v>10</v>
      </c>
      <c r="V24" s="176"/>
      <c r="W24" s="17">
        <v>21</v>
      </c>
    </row>
    <row r="25" spans="2:23" ht="18" x14ac:dyDescent="0.25">
      <c r="B25" s="162">
        <v>22</v>
      </c>
      <c r="C25" s="179" t="s">
        <v>599</v>
      </c>
      <c r="D25" s="618" t="s">
        <v>290</v>
      </c>
      <c r="E25" s="339">
        <f t="shared" si="1"/>
        <v>16</v>
      </c>
      <c r="F25" s="784">
        <f t="shared" si="2"/>
        <v>13.875</v>
      </c>
      <c r="G25" s="823">
        <v>8.5</v>
      </c>
      <c r="H25" s="797">
        <v>5.375</v>
      </c>
      <c r="I25" s="785">
        <v>10</v>
      </c>
      <c r="J25" s="62">
        <f t="shared" si="3"/>
        <v>12.291666666666666</v>
      </c>
      <c r="K25" s="242" t="s">
        <v>289</v>
      </c>
      <c r="L25" s="706"/>
      <c r="M25" s="670">
        <v>2</v>
      </c>
      <c r="N25" s="675">
        <v>2</v>
      </c>
      <c r="O25" s="745"/>
      <c r="P25" s="384">
        <v>2</v>
      </c>
      <c r="Q25" s="608"/>
      <c r="R25" s="384"/>
      <c r="S25" s="385"/>
      <c r="T25" s="609"/>
      <c r="U25" s="226">
        <f t="shared" si="0"/>
        <v>6</v>
      </c>
      <c r="V25" s="176"/>
      <c r="W25" s="17">
        <v>22</v>
      </c>
    </row>
    <row r="26" spans="2:23" ht="18" x14ac:dyDescent="0.25">
      <c r="B26" s="162">
        <v>23</v>
      </c>
      <c r="C26" s="179" t="s">
        <v>291</v>
      </c>
      <c r="D26" s="618" t="s">
        <v>292</v>
      </c>
      <c r="E26" s="339">
        <f t="shared" si="1"/>
        <v>22</v>
      </c>
      <c r="F26" s="784">
        <f t="shared" si="2"/>
        <v>7.375</v>
      </c>
      <c r="G26" s="823">
        <v>4.5</v>
      </c>
      <c r="H26" s="797">
        <v>2.875</v>
      </c>
      <c r="I26" s="785">
        <v>9</v>
      </c>
      <c r="J26" s="62">
        <f t="shared" si="3"/>
        <v>10.625</v>
      </c>
      <c r="K26" s="242" t="s">
        <v>291</v>
      </c>
      <c r="L26" s="706">
        <v>3</v>
      </c>
      <c r="M26" s="672">
        <v>2</v>
      </c>
      <c r="N26" s="675">
        <v>2</v>
      </c>
      <c r="O26" s="746">
        <v>3</v>
      </c>
      <c r="P26" s="408">
        <v>2</v>
      </c>
      <c r="Q26" s="387"/>
      <c r="R26" s="384"/>
      <c r="S26" s="386"/>
      <c r="T26" s="609"/>
      <c r="U26" s="226">
        <f t="shared" si="0"/>
        <v>12</v>
      </c>
      <c r="V26" s="176"/>
      <c r="W26" s="17">
        <v>23</v>
      </c>
    </row>
    <row r="27" spans="2:23" ht="18" x14ac:dyDescent="0.25">
      <c r="B27" s="162">
        <v>24</v>
      </c>
      <c r="C27" s="179" t="s">
        <v>293</v>
      </c>
      <c r="D27" s="618" t="s">
        <v>294</v>
      </c>
      <c r="E27" s="339">
        <f t="shared" si="1"/>
        <v>15</v>
      </c>
      <c r="F27" s="784">
        <f t="shared" si="2"/>
        <v>9.875</v>
      </c>
      <c r="G27" s="823">
        <v>4.5</v>
      </c>
      <c r="H27" s="797">
        <v>5.375</v>
      </c>
      <c r="I27" s="785">
        <v>13</v>
      </c>
      <c r="J27" s="62">
        <f t="shared" si="3"/>
        <v>12.291666666666666</v>
      </c>
      <c r="K27" s="242" t="s">
        <v>293</v>
      </c>
      <c r="L27" s="706">
        <v>3</v>
      </c>
      <c r="M27" s="672"/>
      <c r="N27" s="675"/>
      <c r="O27" s="746"/>
      <c r="P27" s="384">
        <v>2</v>
      </c>
      <c r="Q27" s="387"/>
      <c r="R27" s="384"/>
      <c r="S27" s="386"/>
      <c r="T27" s="609"/>
      <c r="U27" s="226">
        <f t="shared" si="0"/>
        <v>5</v>
      </c>
      <c r="V27" s="176"/>
      <c r="W27" s="17">
        <v>24</v>
      </c>
    </row>
    <row r="28" spans="2:23" ht="18" x14ac:dyDescent="0.25">
      <c r="B28" s="162">
        <v>25</v>
      </c>
      <c r="C28" s="179" t="s">
        <v>678</v>
      </c>
      <c r="D28" s="618" t="s">
        <v>295</v>
      </c>
      <c r="E28" s="339">
        <f t="shared" si="1"/>
        <v>14</v>
      </c>
      <c r="F28" s="784">
        <f t="shared" si="2"/>
        <v>14.125</v>
      </c>
      <c r="G28" s="823">
        <v>7</v>
      </c>
      <c r="H28" s="797">
        <v>7.125</v>
      </c>
      <c r="I28" s="785">
        <v>13</v>
      </c>
      <c r="J28" s="62">
        <f t="shared" si="3"/>
        <v>13.541666666666666</v>
      </c>
      <c r="K28" s="242" t="s">
        <v>692</v>
      </c>
      <c r="L28" s="706"/>
      <c r="M28" s="672">
        <v>2</v>
      </c>
      <c r="N28" s="675">
        <v>2</v>
      </c>
      <c r="O28" s="746"/>
      <c r="P28" s="384"/>
      <c r="Q28" s="387"/>
      <c r="R28" s="384"/>
      <c r="S28" s="386"/>
      <c r="T28" s="609"/>
      <c r="U28" s="226">
        <f t="shared" si="0"/>
        <v>4</v>
      </c>
      <c r="V28" s="176"/>
      <c r="W28" s="17">
        <v>25</v>
      </c>
    </row>
    <row r="29" spans="2:23" ht="18" x14ac:dyDescent="0.25">
      <c r="B29" s="162">
        <v>26</v>
      </c>
      <c r="C29" s="179" t="s">
        <v>296</v>
      </c>
      <c r="D29" s="618" t="s">
        <v>297</v>
      </c>
      <c r="E29" s="339">
        <f t="shared" si="1"/>
        <v>14</v>
      </c>
      <c r="F29" s="784">
        <f t="shared" si="2"/>
        <v>19.5</v>
      </c>
      <c r="G29" s="823">
        <v>11</v>
      </c>
      <c r="H29" s="797">
        <v>8.5</v>
      </c>
      <c r="I29" s="786">
        <v>15</v>
      </c>
      <c r="J29" s="62">
        <f t="shared" si="3"/>
        <v>16.333333333333332</v>
      </c>
      <c r="K29" s="242" t="s">
        <v>296</v>
      </c>
      <c r="L29" s="706"/>
      <c r="M29" s="672">
        <v>2</v>
      </c>
      <c r="N29" s="675"/>
      <c r="O29" s="746"/>
      <c r="P29" s="384">
        <v>2</v>
      </c>
      <c r="Q29" s="387"/>
      <c r="R29" s="384"/>
      <c r="S29" s="386"/>
      <c r="T29" s="609"/>
      <c r="U29" s="226">
        <f t="shared" si="0"/>
        <v>4</v>
      </c>
      <c r="V29" s="176"/>
      <c r="W29" s="17">
        <v>26</v>
      </c>
    </row>
    <row r="30" spans="2:23" ht="18" x14ac:dyDescent="0.25">
      <c r="B30" s="162">
        <v>27</v>
      </c>
      <c r="C30" s="179" t="s">
        <v>298</v>
      </c>
      <c r="D30" s="618" t="s">
        <v>299</v>
      </c>
      <c r="E30" s="339">
        <f t="shared" si="1"/>
        <v>20</v>
      </c>
      <c r="F30" s="784">
        <f t="shared" si="2"/>
        <v>8</v>
      </c>
      <c r="G30" s="823">
        <v>5.5</v>
      </c>
      <c r="H30" s="797">
        <v>2.5</v>
      </c>
      <c r="I30" s="838"/>
      <c r="J30" s="62">
        <f t="shared" si="3"/>
        <v>6</v>
      </c>
      <c r="K30" s="242" t="s">
        <v>298</v>
      </c>
      <c r="L30" s="706">
        <v>2</v>
      </c>
      <c r="M30" s="672">
        <v>2</v>
      </c>
      <c r="N30" s="675">
        <v>2</v>
      </c>
      <c r="O30" s="746">
        <v>2</v>
      </c>
      <c r="P30" s="384">
        <v>2</v>
      </c>
      <c r="Q30" s="387"/>
      <c r="R30" s="384"/>
      <c r="S30" s="386"/>
      <c r="T30" s="609"/>
      <c r="U30" s="226">
        <f t="shared" si="0"/>
        <v>10</v>
      </c>
      <c r="V30" s="176"/>
      <c r="W30" s="17">
        <v>27</v>
      </c>
    </row>
    <row r="31" spans="2:23" ht="18" x14ac:dyDescent="0.25">
      <c r="B31" s="162">
        <v>28</v>
      </c>
      <c r="C31" s="179" t="s">
        <v>300</v>
      </c>
      <c r="D31" s="618" t="s">
        <v>301</v>
      </c>
      <c r="E31" s="339">
        <f t="shared" si="1"/>
        <v>16</v>
      </c>
      <c r="F31" s="784">
        <f t="shared" si="2"/>
        <v>9.25</v>
      </c>
      <c r="G31" s="823">
        <v>6</v>
      </c>
      <c r="H31" s="797">
        <v>3.25</v>
      </c>
      <c r="I31" s="785">
        <v>3</v>
      </c>
      <c r="J31" s="62">
        <f t="shared" si="3"/>
        <v>7.25</v>
      </c>
      <c r="K31" s="242" t="s">
        <v>300</v>
      </c>
      <c r="L31" s="708"/>
      <c r="M31" s="672">
        <v>1</v>
      </c>
      <c r="N31" s="675">
        <v>2</v>
      </c>
      <c r="O31" s="747">
        <v>2</v>
      </c>
      <c r="P31" s="610">
        <v>1</v>
      </c>
      <c r="Q31" s="387"/>
      <c r="R31" s="384"/>
      <c r="S31" s="386"/>
      <c r="T31" s="609"/>
      <c r="U31" s="226">
        <f t="shared" si="0"/>
        <v>6</v>
      </c>
      <c r="V31" s="176"/>
      <c r="W31" s="17">
        <v>28</v>
      </c>
    </row>
    <row r="32" spans="2:23" ht="18" x14ac:dyDescent="0.25">
      <c r="B32" s="162">
        <v>29</v>
      </c>
      <c r="C32" s="400" t="s">
        <v>302</v>
      </c>
      <c r="D32" s="620" t="s">
        <v>303</v>
      </c>
      <c r="E32" s="339">
        <f t="shared" si="1"/>
        <v>10</v>
      </c>
      <c r="F32" s="784">
        <f t="shared" si="2"/>
        <v>19.75</v>
      </c>
      <c r="G32" s="823">
        <v>11</v>
      </c>
      <c r="H32" s="797">
        <v>8.75</v>
      </c>
      <c r="I32" s="785">
        <v>14</v>
      </c>
      <c r="J32" s="62">
        <f t="shared" si="3"/>
        <v>15.25</v>
      </c>
      <c r="K32" s="242" t="s">
        <v>302</v>
      </c>
      <c r="L32" s="709"/>
      <c r="M32" s="676"/>
      <c r="N32" s="675"/>
      <c r="O32" s="746"/>
      <c r="P32" s="384"/>
      <c r="Q32" s="387"/>
      <c r="R32" s="384"/>
      <c r="S32" s="386"/>
      <c r="T32" s="609"/>
      <c r="U32" s="226">
        <f t="shared" si="0"/>
        <v>0</v>
      </c>
      <c r="V32" s="176"/>
      <c r="W32" s="17">
        <v>29</v>
      </c>
    </row>
    <row r="33" spans="2:31" ht="18" x14ac:dyDescent="0.25">
      <c r="B33" s="162">
        <v>30</v>
      </c>
      <c r="C33" s="179" t="s">
        <v>380</v>
      </c>
      <c r="D33" s="618" t="s">
        <v>381</v>
      </c>
      <c r="E33" s="339">
        <f t="shared" si="1"/>
        <v>19</v>
      </c>
      <c r="F33" s="784">
        <f t="shared" si="2"/>
        <v>16.625</v>
      </c>
      <c r="G33" s="823">
        <v>8.5</v>
      </c>
      <c r="H33" s="797">
        <v>8.125</v>
      </c>
      <c r="I33" s="785">
        <v>12</v>
      </c>
      <c r="J33" s="62">
        <f t="shared" si="3"/>
        <v>14.708333333333334</v>
      </c>
      <c r="K33" s="242" t="s">
        <v>380</v>
      </c>
      <c r="L33" s="706">
        <v>3</v>
      </c>
      <c r="M33" s="672"/>
      <c r="N33" s="675">
        <v>2</v>
      </c>
      <c r="O33" s="746">
        <v>2</v>
      </c>
      <c r="P33" s="384">
        <v>2</v>
      </c>
      <c r="Q33" s="387"/>
      <c r="R33" s="384"/>
      <c r="S33" s="386"/>
      <c r="T33" s="609"/>
      <c r="U33" s="226">
        <f t="shared" si="0"/>
        <v>9</v>
      </c>
      <c r="V33" s="176"/>
      <c r="W33" s="17">
        <v>30</v>
      </c>
    </row>
    <row r="34" spans="2:31" ht="18" x14ac:dyDescent="0.25">
      <c r="B34" s="162">
        <v>31</v>
      </c>
      <c r="C34" s="179" t="s">
        <v>304</v>
      </c>
      <c r="D34" s="621" t="s">
        <v>305</v>
      </c>
      <c r="E34" s="339">
        <f t="shared" si="1"/>
        <v>17</v>
      </c>
      <c r="F34" s="784">
        <f t="shared" si="2"/>
        <v>10</v>
      </c>
      <c r="G34" s="823">
        <v>7</v>
      </c>
      <c r="H34" s="797">
        <v>3</v>
      </c>
      <c r="I34" s="785">
        <v>9</v>
      </c>
      <c r="J34" s="62">
        <f t="shared" si="3"/>
        <v>10.666666666666666</v>
      </c>
      <c r="K34" s="242" t="s">
        <v>304</v>
      </c>
      <c r="L34" s="706">
        <v>3</v>
      </c>
      <c r="M34" s="672"/>
      <c r="N34" s="675">
        <v>2</v>
      </c>
      <c r="O34" s="746"/>
      <c r="P34" s="384">
        <v>2</v>
      </c>
      <c r="Q34" s="387"/>
      <c r="R34" s="384"/>
      <c r="S34" s="386"/>
      <c r="T34" s="609"/>
      <c r="U34" s="226">
        <f t="shared" si="0"/>
        <v>7</v>
      </c>
      <c r="V34" s="178"/>
      <c r="W34" s="17">
        <v>31</v>
      </c>
    </row>
    <row r="35" spans="2:31" ht="18" x14ac:dyDescent="0.25">
      <c r="B35" s="162">
        <v>32</v>
      </c>
      <c r="C35" s="179" t="s">
        <v>600</v>
      </c>
      <c r="D35" s="621" t="s">
        <v>307</v>
      </c>
      <c r="E35" s="339">
        <f t="shared" si="1"/>
        <v>19</v>
      </c>
      <c r="F35" s="784">
        <f t="shared" si="2"/>
        <v>8</v>
      </c>
      <c r="G35" s="823">
        <v>5.5</v>
      </c>
      <c r="H35" s="797">
        <v>2.5</v>
      </c>
      <c r="I35" s="785">
        <v>11</v>
      </c>
      <c r="J35" s="62">
        <f t="shared" si="3"/>
        <v>11.333333333333334</v>
      </c>
      <c r="K35" s="242" t="s">
        <v>306</v>
      </c>
      <c r="L35" s="706">
        <v>3</v>
      </c>
      <c r="M35" s="672">
        <v>2</v>
      </c>
      <c r="N35" s="675">
        <v>2</v>
      </c>
      <c r="O35" s="746">
        <v>2</v>
      </c>
      <c r="P35" s="384"/>
      <c r="Q35" s="387"/>
      <c r="R35" s="384"/>
      <c r="S35" s="386"/>
      <c r="T35" s="609"/>
      <c r="U35" s="226">
        <f t="shared" si="0"/>
        <v>9</v>
      </c>
      <c r="V35" s="178"/>
      <c r="W35" s="17">
        <v>32</v>
      </c>
    </row>
    <row r="36" spans="2:31" ht="18" x14ac:dyDescent="0.25">
      <c r="B36" s="162">
        <v>33</v>
      </c>
      <c r="C36" s="179" t="s">
        <v>82</v>
      </c>
      <c r="D36" s="621" t="s">
        <v>308</v>
      </c>
      <c r="E36" s="339">
        <f t="shared" si="1"/>
        <v>10</v>
      </c>
      <c r="F36" s="784">
        <f t="shared" si="2"/>
        <v>4.75</v>
      </c>
      <c r="G36" s="823">
        <v>3</v>
      </c>
      <c r="H36" s="797">
        <v>1.75</v>
      </c>
      <c r="I36" s="785">
        <v>6</v>
      </c>
      <c r="J36" s="62">
        <f t="shared" si="3"/>
        <v>6.25</v>
      </c>
      <c r="K36" s="243" t="s">
        <v>82</v>
      </c>
      <c r="L36" s="706"/>
      <c r="M36" s="672"/>
      <c r="N36" s="675"/>
      <c r="O36" s="747"/>
      <c r="P36" s="610"/>
      <c r="Q36" s="387"/>
      <c r="R36" s="384"/>
      <c r="S36" s="386"/>
      <c r="T36" s="609"/>
      <c r="U36" s="226">
        <f t="shared" si="0"/>
        <v>0</v>
      </c>
      <c r="V36" s="178"/>
      <c r="W36" s="17">
        <v>33</v>
      </c>
    </row>
    <row r="37" spans="2:31" ht="18.75" thickBot="1" x14ac:dyDescent="0.3">
      <c r="B37" s="162">
        <v>34</v>
      </c>
      <c r="C37" s="179" t="s">
        <v>309</v>
      </c>
      <c r="D37" s="185" t="s">
        <v>310</v>
      </c>
      <c r="E37" s="339">
        <f t="shared" si="1"/>
        <v>12</v>
      </c>
      <c r="F37" s="784">
        <f t="shared" si="2"/>
        <v>10.875</v>
      </c>
      <c r="G37" s="823">
        <v>5.5</v>
      </c>
      <c r="H37" s="797">
        <v>5.375</v>
      </c>
      <c r="I37" s="785">
        <v>13</v>
      </c>
      <c r="J37" s="62">
        <f t="shared" si="3"/>
        <v>12.125</v>
      </c>
      <c r="K37" s="244" t="s">
        <v>309</v>
      </c>
      <c r="L37" s="706"/>
      <c r="M37" s="672">
        <v>2</v>
      </c>
      <c r="N37" s="675"/>
      <c r="O37" s="746"/>
      <c r="P37" s="384"/>
      <c r="Q37" s="387"/>
      <c r="R37" s="384"/>
      <c r="S37" s="386"/>
      <c r="T37" s="609"/>
      <c r="U37" s="226">
        <f t="shared" si="0"/>
        <v>2</v>
      </c>
      <c r="V37" s="178"/>
      <c r="W37" s="17">
        <v>34</v>
      </c>
      <c r="X37" s="18"/>
      <c r="Y37" s="18"/>
      <c r="Z37" s="18"/>
      <c r="AA37" s="18"/>
      <c r="AB37" s="18"/>
      <c r="AC37" s="18"/>
      <c r="AD37" s="18"/>
      <c r="AE37" s="18"/>
    </row>
    <row r="38" spans="2:31" ht="17.25" thickBot="1" x14ac:dyDescent="0.4">
      <c r="B38" s="94"/>
      <c r="C38" s="3" t="s">
        <v>20</v>
      </c>
      <c r="D38" s="95"/>
      <c r="E38" s="96">
        <f t="shared" ref="E38" si="4">+(10+U38-V38)</f>
        <v>17.176470588235293</v>
      </c>
      <c r="F38" s="97">
        <f>AVERAGE(F4:F37)</f>
        <v>11.852941176470589</v>
      </c>
      <c r="G38" s="825">
        <f>AVERAGE(G4:G37)</f>
        <v>6.7058823529411766</v>
      </c>
      <c r="H38" s="787"/>
      <c r="I38" s="800">
        <f>AVERAGE(I4:I37)</f>
        <v>10.575757575757576</v>
      </c>
      <c r="J38" s="99">
        <f>AVERAGE(J4:J37)</f>
        <v>11.946078431372548</v>
      </c>
      <c r="K38" s="214" t="s">
        <v>592</v>
      </c>
      <c r="L38" s="888"/>
      <c r="M38" s="1"/>
      <c r="N38" s="1"/>
      <c r="O38" s="1"/>
      <c r="P38" s="1"/>
      <c r="Q38" s="1"/>
      <c r="R38" s="1"/>
      <c r="S38" s="1"/>
      <c r="T38" s="846"/>
      <c r="U38" s="397">
        <f>AVERAGE(U4:U37)</f>
        <v>7.1764705882352944</v>
      </c>
      <c r="V38" s="217"/>
      <c r="W38" s="18"/>
      <c r="X38" s="18"/>
      <c r="Y38" s="18"/>
      <c r="Z38" s="18"/>
      <c r="AA38" s="18"/>
      <c r="AB38" s="18"/>
      <c r="AC38" s="18"/>
      <c r="AD38" s="18"/>
      <c r="AE38" s="18"/>
    </row>
    <row r="39" spans="2:31" x14ac:dyDescent="0.2">
      <c r="W39" s="18"/>
      <c r="X39" s="18"/>
      <c r="Y39" s="18"/>
      <c r="Z39" s="18"/>
      <c r="AA39" s="18"/>
      <c r="AB39" s="18"/>
      <c r="AC39" s="18"/>
      <c r="AD39" s="18"/>
      <c r="AE39" s="18"/>
    </row>
    <row r="40" spans="2:31" x14ac:dyDescent="0.2">
      <c r="H40" s="18"/>
      <c r="I40" s="18"/>
      <c r="J40" s="18"/>
      <c r="K40" s="19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</row>
    <row r="41" spans="2:31" x14ac:dyDescent="0.2">
      <c r="H41" s="18"/>
      <c r="I41" s="18"/>
      <c r="J41" s="18"/>
      <c r="K41" s="19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</row>
    <row r="42" spans="2:31" x14ac:dyDescent="0.2">
      <c r="H42" s="18"/>
      <c r="I42" s="18"/>
      <c r="J42" s="18"/>
      <c r="K42" s="19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</row>
    <row r="43" spans="2:31" x14ac:dyDescent="0.2">
      <c r="H43" s="18"/>
      <c r="I43" s="18"/>
      <c r="J43" s="18"/>
      <c r="K43" s="19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</row>
    <row r="44" spans="2:31" x14ac:dyDescent="0.2">
      <c r="H44" s="18"/>
      <c r="I44" s="18"/>
      <c r="J44" s="18"/>
      <c r="K44" s="19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</row>
    <row r="45" spans="2:31" x14ac:dyDescent="0.2">
      <c r="H45" s="18"/>
      <c r="I45" s="18"/>
      <c r="J45" s="18"/>
      <c r="K45" s="19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</row>
    <row r="46" spans="2:31" x14ac:dyDescent="0.2">
      <c r="H46" s="18"/>
      <c r="I46" s="18"/>
      <c r="J46" s="18"/>
      <c r="K46" s="19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</row>
    <row r="47" spans="2:31" x14ac:dyDescent="0.2">
      <c r="H47" s="18"/>
      <c r="I47" s="18"/>
      <c r="J47" s="18"/>
      <c r="K47" s="19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</row>
    <row r="48" spans="2:31" x14ac:dyDescent="0.2">
      <c r="H48" s="18"/>
      <c r="I48" s="18"/>
      <c r="J48" s="18"/>
      <c r="K48" s="19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</row>
    <row r="49" spans="5:31" x14ac:dyDescent="0.2">
      <c r="H49" s="18"/>
      <c r="I49" s="18"/>
      <c r="J49" s="18"/>
      <c r="K49" s="19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</row>
    <row r="50" spans="5:31" x14ac:dyDescent="0.2">
      <c r="H50" s="18"/>
      <c r="I50" s="18"/>
      <c r="J50" s="18"/>
      <c r="K50" s="19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</row>
    <row r="51" spans="5:31" x14ac:dyDescent="0.2">
      <c r="H51" s="18"/>
      <c r="I51" s="18"/>
      <c r="J51" s="18"/>
      <c r="K51" s="19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</row>
    <row r="52" spans="5:31" x14ac:dyDescent="0.2">
      <c r="H52" s="18"/>
      <c r="I52" s="18"/>
      <c r="J52" s="18"/>
      <c r="K52" s="19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</row>
    <row r="53" spans="5:31" x14ac:dyDescent="0.2">
      <c r="H53" s="18"/>
      <c r="I53" s="18"/>
      <c r="J53" s="18"/>
      <c r="K53" s="19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</row>
    <row r="54" spans="5:31" x14ac:dyDescent="0.2">
      <c r="H54" s="18"/>
      <c r="I54" s="18"/>
      <c r="J54" s="18"/>
      <c r="K54" s="19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</row>
    <row r="55" spans="5:31" x14ac:dyDescent="0.2">
      <c r="H55" s="18"/>
      <c r="I55" s="18"/>
      <c r="J55" s="18"/>
      <c r="K55" s="19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</row>
    <row r="56" spans="5:31" x14ac:dyDescent="0.2">
      <c r="E56" s="18"/>
      <c r="F56" s="18"/>
      <c r="G56" s="18"/>
      <c r="H56" s="18"/>
      <c r="I56" s="18"/>
      <c r="J56" s="18"/>
      <c r="K56" s="19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</row>
    <row r="57" spans="5:31" x14ac:dyDescent="0.2">
      <c r="E57" s="18"/>
      <c r="F57" s="18"/>
      <c r="G57" s="18"/>
      <c r="H57" s="18"/>
      <c r="I57" s="18"/>
      <c r="J57" s="18"/>
      <c r="K57" s="19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</row>
    <row r="58" spans="5:31" x14ac:dyDescent="0.2">
      <c r="E58" s="18"/>
      <c r="F58" s="18"/>
      <c r="G58" s="18"/>
      <c r="H58" s="18"/>
      <c r="I58" s="18"/>
      <c r="J58" s="18"/>
      <c r="K58" s="19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</row>
    <row r="59" spans="5:31" x14ac:dyDescent="0.2">
      <c r="E59" s="18"/>
      <c r="F59" s="18"/>
      <c r="G59" s="18"/>
      <c r="H59" s="18"/>
      <c r="I59" s="18"/>
      <c r="J59" s="18"/>
      <c r="K59" s="19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</row>
    <row r="60" spans="5:31" x14ac:dyDescent="0.2">
      <c r="E60" s="18"/>
      <c r="F60" s="18"/>
      <c r="G60" s="18"/>
      <c r="H60" s="18"/>
      <c r="I60" s="18"/>
      <c r="J60" s="18"/>
      <c r="K60" s="19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spans="5:31" x14ac:dyDescent="0.2">
      <c r="E61" s="18"/>
      <c r="F61" s="18"/>
      <c r="G61" s="18"/>
      <c r="H61" s="18"/>
      <c r="I61" s="18"/>
      <c r="J61" s="18"/>
      <c r="K61" s="19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5:31" x14ac:dyDescent="0.2">
      <c r="E62" s="18"/>
      <c r="F62" s="18"/>
      <c r="G62" s="18"/>
      <c r="H62" s="18"/>
      <c r="I62" s="18"/>
      <c r="J62" s="18"/>
      <c r="K62" s="19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5:31" x14ac:dyDescent="0.2">
      <c r="E63" s="18"/>
      <c r="F63" s="18"/>
      <c r="G63" s="18"/>
      <c r="H63" s="18"/>
      <c r="I63" s="18"/>
      <c r="J63" s="18"/>
      <c r="K63" s="19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5:31" x14ac:dyDescent="0.2">
      <c r="E64" s="18"/>
      <c r="F64" s="18"/>
      <c r="G64" s="18"/>
      <c r="H64" s="18"/>
      <c r="I64" s="18"/>
      <c r="J64" s="18"/>
      <c r="K64" s="19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5:22" x14ac:dyDescent="0.2">
      <c r="E65" s="18"/>
      <c r="F65" s="18"/>
      <c r="G65" s="18"/>
      <c r="H65" s="18"/>
      <c r="I65" s="18"/>
      <c r="J65" s="18"/>
      <c r="K65" s="19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</sheetData>
  <sheetProtection selectLockedCells="1" selectUnlockedCells="1"/>
  <mergeCells count="3">
    <mergeCell ref="C2:I2"/>
    <mergeCell ref="L2:T2"/>
    <mergeCell ref="L38:T38"/>
  </mergeCells>
  <hyperlinks>
    <hyperlink ref="L2" r:id="rId1" xr:uid="{7BF03DF8-F43F-4F9F-9A43-2AD8053E4D56}"/>
  </hyperlinks>
  <printOptions horizontalCentered="1" verticalCentered="1"/>
  <pageMargins left="0.70866141732283472" right="0.70866141732283472" top="0.74803149606299213" bottom="0.74803149606299213" header="0.51181102362204722" footer="0.51181102362204722"/>
  <pageSetup paperSize="9" scale="91" firstPageNumber="0" orientation="landscape" horizontalDpi="300" verticalDpi="30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640A2-A978-4A3F-9210-E4CE4189D256}">
  <sheetPr>
    <pageSetUpPr fitToPage="1"/>
  </sheetPr>
  <dimension ref="B1:W38"/>
  <sheetViews>
    <sheetView zoomScale="94" zoomScaleNormal="94" workbookViewId="0">
      <selection activeCell="G37" sqref="G37"/>
    </sheetView>
  </sheetViews>
  <sheetFormatPr baseColWidth="10" defaultColWidth="13.28515625" defaultRowHeight="12.75" x14ac:dyDescent="0.2"/>
  <cols>
    <col min="1" max="1" width="2" bestFit="1" customWidth="1"/>
    <col min="2" max="2" width="3" bestFit="1" customWidth="1"/>
    <col min="3" max="3" width="18.42578125" bestFit="1" customWidth="1"/>
    <col min="4" max="4" width="9" bestFit="1" customWidth="1"/>
    <col min="5" max="5" width="7" customWidth="1"/>
    <col min="6" max="6" width="7.28515625" bestFit="1" customWidth="1"/>
    <col min="7" max="7" width="6.85546875" customWidth="1"/>
    <col min="8" max="8" width="6.7109375" bestFit="1" customWidth="1"/>
    <col min="9" max="9" width="8" customWidth="1"/>
    <col min="10" max="10" width="9" style="73" bestFit="1" customWidth="1"/>
    <col min="11" max="11" width="16.42578125" style="16" bestFit="1" customWidth="1"/>
    <col min="12" max="12" width="3.42578125" customWidth="1"/>
    <col min="13" max="19" width="3" customWidth="1"/>
    <col min="20" max="20" width="3.5703125" customWidth="1"/>
    <col min="21" max="21" width="4.85546875" bestFit="1" customWidth="1"/>
    <col min="22" max="22" width="8.42578125" bestFit="1" customWidth="1"/>
    <col min="23" max="250" width="11.140625" customWidth="1"/>
    <col min="251" max="251" width="3.140625" customWidth="1"/>
    <col min="252" max="252" width="21.140625" customWidth="1"/>
  </cols>
  <sheetData>
    <row r="1" spans="2:23" ht="6.75" customHeight="1" thickBot="1" x14ac:dyDescent="0.25"/>
    <row r="2" spans="2:23" ht="19.5" thickBot="1" x14ac:dyDescent="0.35">
      <c r="B2" s="54"/>
      <c r="C2" s="850" t="s">
        <v>676</v>
      </c>
      <c r="D2" s="850"/>
      <c r="E2" s="850"/>
      <c r="F2" s="850"/>
      <c r="G2" s="850"/>
      <c r="H2" s="850"/>
      <c r="I2" s="850"/>
      <c r="J2" s="55"/>
      <c r="K2" s="218"/>
      <c r="L2" s="851" t="s">
        <v>669</v>
      </c>
      <c r="M2" s="852"/>
      <c r="N2" s="852"/>
      <c r="O2" s="852"/>
      <c r="P2" s="852"/>
      <c r="Q2" s="852"/>
      <c r="R2" s="852"/>
      <c r="S2" s="852"/>
      <c r="T2" s="852"/>
      <c r="U2" s="55"/>
      <c r="V2" s="57"/>
    </row>
    <row r="3" spans="2:23" ht="15.75" thickBot="1" x14ac:dyDescent="0.35">
      <c r="B3" s="74"/>
      <c r="C3" s="58" t="s">
        <v>0</v>
      </c>
      <c r="D3" s="75"/>
      <c r="E3" s="164" t="s">
        <v>2</v>
      </c>
      <c r="F3" s="173" t="s">
        <v>614</v>
      </c>
      <c r="G3" s="172" t="s">
        <v>673</v>
      </c>
      <c r="H3" s="171" t="s">
        <v>674</v>
      </c>
      <c r="I3" s="93" t="s">
        <v>17</v>
      </c>
      <c r="J3" s="61" t="s">
        <v>677</v>
      </c>
      <c r="K3" s="60" t="s">
        <v>77</v>
      </c>
      <c r="L3" s="623" t="s">
        <v>4</v>
      </c>
      <c r="M3" s="624" t="s">
        <v>5</v>
      </c>
      <c r="N3" s="624" t="s">
        <v>6</v>
      </c>
      <c r="O3" s="624" t="s">
        <v>7</v>
      </c>
      <c r="P3" s="625" t="s">
        <v>8</v>
      </c>
      <c r="Q3" s="626" t="s">
        <v>9</v>
      </c>
      <c r="R3" s="623" t="s">
        <v>10</v>
      </c>
      <c r="S3" s="624" t="s">
        <v>11</v>
      </c>
      <c r="T3" s="627" t="s">
        <v>12</v>
      </c>
      <c r="U3" s="225" t="s">
        <v>19</v>
      </c>
      <c r="V3" s="59" t="s">
        <v>16</v>
      </c>
    </row>
    <row r="4" spans="2:23" ht="18" x14ac:dyDescent="0.25">
      <c r="B4" s="162">
        <v>1</v>
      </c>
      <c r="C4" s="179" t="s">
        <v>317</v>
      </c>
      <c r="D4" s="180" t="s">
        <v>318</v>
      </c>
      <c r="E4" s="339">
        <f>+(10+U4-V4)</f>
        <v>21</v>
      </c>
      <c r="F4" s="174">
        <v>14</v>
      </c>
      <c r="G4" s="662">
        <v>7</v>
      </c>
      <c r="H4" s="790">
        <v>5.625</v>
      </c>
      <c r="I4" s="167">
        <v>17</v>
      </c>
      <c r="J4" s="62">
        <f>+(E4+F4*2+I4*3)/6</f>
        <v>16.666666666666668</v>
      </c>
      <c r="K4" s="649" t="s">
        <v>317</v>
      </c>
      <c r="L4" s="705"/>
      <c r="M4" s="675">
        <v>2</v>
      </c>
      <c r="N4" s="675">
        <v>2</v>
      </c>
      <c r="O4" s="744">
        <v>3</v>
      </c>
      <c r="P4" s="381">
        <v>2</v>
      </c>
      <c r="Q4" s="381"/>
      <c r="R4" s="382">
        <v>2</v>
      </c>
      <c r="S4" s="383"/>
      <c r="T4" s="607"/>
      <c r="U4" s="227">
        <f t="shared" ref="U4:U37" si="0">+(L4+M4+N4+O4+P4+Q4+R4+S4+T4)</f>
        <v>11</v>
      </c>
      <c r="V4" s="175"/>
      <c r="W4" s="17">
        <v>1</v>
      </c>
    </row>
    <row r="5" spans="2:23" ht="18" x14ac:dyDescent="0.25">
      <c r="B5" s="162">
        <v>2</v>
      </c>
      <c r="C5" s="179" t="s">
        <v>319</v>
      </c>
      <c r="D5" s="181" t="s">
        <v>320</v>
      </c>
      <c r="E5" s="339">
        <f t="shared" ref="E5:E37" si="1">+(10+U5-V5)</f>
        <v>17</v>
      </c>
      <c r="F5" s="174">
        <v>10</v>
      </c>
      <c r="G5" s="663">
        <v>4.5</v>
      </c>
      <c r="H5" s="790">
        <v>4.625</v>
      </c>
      <c r="I5" s="168">
        <v>7</v>
      </c>
      <c r="J5" s="62">
        <f t="shared" ref="J5:J37" si="2">+(E5+F5*2+I5*3)/6</f>
        <v>9.6666666666666661</v>
      </c>
      <c r="K5" s="649" t="s">
        <v>319</v>
      </c>
      <c r="L5" s="706"/>
      <c r="M5" s="670">
        <v>2</v>
      </c>
      <c r="N5" s="675">
        <v>2</v>
      </c>
      <c r="O5" s="745">
        <v>2</v>
      </c>
      <c r="P5" s="384"/>
      <c r="Q5" s="608"/>
      <c r="R5" s="384">
        <v>1</v>
      </c>
      <c r="S5" s="385"/>
      <c r="T5" s="609"/>
      <c r="U5" s="227">
        <f t="shared" si="0"/>
        <v>7</v>
      </c>
      <c r="V5" s="176"/>
      <c r="W5" s="17">
        <v>2</v>
      </c>
    </row>
    <row r="6" spans="2:23" ht="18" x14ac:dyDescent="0.25">
      <c r="B6" s="162">
        <v>3</v>
      </c>
      <c r="C6" s="179" t="s">
        <v>321</v>
      </c>
      <c r="D6" s="181" t="s">
        <v>322</v>
      </c>
      <c r="E6" s="339">
        <f t="shared" si="1"/>
        <v>15</v>
      </c>
      <c r="F6" s="174">
        <v>10</v>
      </c>
      <c r="G6" s="663">
        <v>5.5</v>
      </c>
      <c r="H6" s="790">
        <v>3.75</v>
      </c>
      <c r="I6" s="168">
        <v>8</v>
      </c>
      <c r="J6" s="62">
        <f t="shared" si="2"/>
        <v>9.8333333333333339</v>
      </c>
      <c r="K6" s="649" t="s">
        <v>321</v>
      </c>
      <c r="L6" s="706">
        <v>3</v>
      </c>
      <c r="M6" s="670">
        <v>2</v>
      </c>
      <c r="N6" s="675"/>
      <c r="O6" s="745"/>
      <c r="P6" s="384"/>
      <c r="Q6" s="608"/>
      <c r="R6" s="384"/>
      <c r="S6" s="385"/>
      <c r="T6" s="609"/>
      <c r="U6" s="227">
        <f t="shared" si="0"/>
        <v>5</v>
      </c>
      <c r="V6" s="176"/>
      <c r="W6" s="17">
        <v>3</v>
      </c>
    </row>
    <row r="7" spans="2:23" ht="18" x14ac:dyDescent="0.25">
      <c r="B7" s="162">
        <v>4</v>
      </c>
      <c r="C7" s="186" t="s">
        <v>675</v>
      </c>
      <c r="D7" s="181" t="s">
        <v>323</v>
      </c>
      <c r="E7" s="339">
        <f t="shared" si="1"/>
        <v>17</v>
      </c>
      <c r="F7" s="174">
        <v>16</v>
      </c>
      <c r="G7" s="663">
        <v>8.5</v>
      </c>
      <c r="H7" s="790">
        <v>5.625</v>
      </c>
      <c r="I7" s="168">
        <v>12</v>
      </c>
      <c r="J7" s="62">
        <f t="shared" si="2"/>
        <v>14.166666666666666</v>
      </c>
      <c r="K7" s="650" t="s">
        <v>411</v>
      </c>
      <c r="L7" s="706"/>
      <c r="M7" s="670">
        <v>2</v>
      </c>
      <c r="N7" s="675"/>
      <c r="O7" s="745">
        <v>2</v>
      </c>
      <c r="P7" s="384">
        <v>2</v>
      </c>
      <c r="Q7" s="608"/>
      <c r="R7" s="384">
        <v>1</v>
      </c>
      <c r="S7" s="385"/>
      <c r="T7" s="609"/>
      <c r="U7" s="227">
        <f t="shared" si="0"/>
        <v>7</v>
      </c>
      <c r="V7" s="176"/>
      <c r="W7" s="17">
        <v>4</v>
      </c>
    </row>
    <row r="8" spans="2:23" ht="18" x14ac:dyDescent="0.25">
      <c r="B8" s="162">
        <v>5</v>
      </c>
      <c r="C8" s="179" t="s">
        <v>324</v>
      </c>
      <c r="D8" s="181" t="s">
        <v>325</v>
      </c>
      <c r="E8" s="339">
        <f t="shared" si="1"/>
        <v>17</v>
      </c>
      <c r="F8" s="174">
        <v>12</v>
      </c>
      <c r="G8" s="663">
        <v>6</v>
      </c>
      <c r="H8" s="790">
        <v>5.625</v>
      </c>
      <c r="I8" s="168">
        <v>12</v>
      </c>
      <c r="J8" s="62">
        <f t="shared" si="2"/>
        <v>12.833333333333334</v>
      </c>
      <c r="K8" s="649" t="s">
        <v>412</v>
      </c>
      <c r="L8" s="706"/>
      <c r="M8" s="670">
        <v>2</v>
      </c>
      <c r="N8" s="675">
        <v>2</v>
      </c>
      <c r="O8" s="745"/>
      <c r="P8" s="384">
        <v>2</v>
      </c>
      <c r="Q8" s="608"/>
      <c r="R8" s="384">
        <v>1</v>
      </c>
      <c r="S8" s="385"/>
      <c r="T8" s="609"/>
      <c r="U8" s="227">
        <f t="shared" si="0"/>
        <v>7</v>
      </c>
      <c r="V8" s="176"/>
      <c r="W8" s="17">
        <v>5</v>
      </c>
    </row>
    <row r="9" spans="2:23" ht="18" x14ac:dyDescent="0.25">
      <c r="B9" s="162">
        <v>6</v>
      </c>
      <c r="C9" s="179" t="s">
        <v>326</v>
      </c>
      <c r="D9" s="181" t="s">
        <v>327</v>
      </c>
      <c r="E9" s="339">
        <f t="shared" si="1"/>
        <v>17</v>
      </c>
      <c r="F9" s="174">
        <v>8</v>
      </c>
      <c r="G9" s="663">
        <v>3.5</v>
      </c>
      <c r="H9" s="790">
        <v>3.875</v>
      </c>
      <c r="I9" s="168">
        <v>10</v>
      </c>
      <c r="J9" s="62">
        <f t="shared" si="2"/>
        <v>10.5</v>
      </c>
      <c r="K9" s="649" t="s">
        <v>326</v>
      </c>
      <c r="L9" s="706"/>
      <c r="M9" s="670">
        <v>2</v>
      </c>
      <c r="N9" s="675"/>
      <c r="O9" s="745">
        <v>2</v>
      </c>
      <c r="P9" s="384">
        <v>2</v>
      </c>
      <c r="Q9" s="608"/>
      <c r="R9" s="384">
        <v>1</v>
      </c>
      <c r="S9" s="385"/>
      <c r="T9" s="609"/>
      <c r="U9" s="227">
        <f t="shared" si="0"/>
        <v>7</v>
      </c>
      <c r="V9" s="176"/>
      <c r="W9" s="17">
        <v>6</v>
      </c>
    </row>
    <row r="10" spans="2:23" ht="18" x14ac:dyDescent="0.25">
      <c r="B10" s="162">
        <v>7</v>
      </c>
      <c r="C10" s="179" t="s">
        <v>328</v>
      </c>
      <c r="D10" s="182" t="s">
        <v>329</v>
      </c>
      <c r="E10" s="339">
        <f t="shared" si="1"/>
        <v>20</v>
      </c>
      <c r="F10" s="174">
        <v>12</v>
      </c>
      <c r="G10" s="663">
        <v>5.5</v>
      </c>
      <c r="H10" s="790">
        <v>6.25</v>
      </c>
      <c r="I10" s="168">
        <v>8</v>
      </c>
      <c r="J10" s="62">
        <f t="shared" si="2"/>
        <v>11.333333333333334</v>
      </c>
      <c r="K10" s="649" t="s">
        <v>328</v>
      </c>
      <c r="L10" s="706"/>
      <c r="M10" s="670">
        <v>2</v>
      </c>
      <c r="N10" s="675">
        <v>2</v>
      </c>
      <c r="O10" s="754">
        <v>2</v>
      </c>
      <c r="P10" s="384">
        <v>2</v>
      </c>
      <c r="Q10" s="608"/>
      <c r="R10" s="384">
        <v>2</v>
      </c>
      <c r="S10" s="385"/>
      <c r="T10" s="609"/>
      <c r="U10" s="227">
        <f t="shared" si="0"/>
        <v>10</v>
      </c>
      <c r="V10" s="176"/>
      <c r="W10" s="17">
        <v>7</v>
      </c>
    </row>
    <row r="11" spans="2:23" ht="18" x14ac:dyDescent="0.25">
      <c r="B11" s="162">
        <v>8</v>
      </c>
      <c r="C11" s="179" t="s">
        <v>58</v>
      </c>
      <c r="D11" s="181" t="s">
        <v>264</v>
      </c>
      <c r="E11" s="339">
        <f t="shared" si="1"/>
        <v>20</v>
      </c>
      <c r="F11" s="174">
        <v>8</v>
      </c>
      <c r="G11" s="663">
        <v>4</v>
      </c>
      <c r="H11" s="790">
        <v>2.375</v>
      </c>
      <c r="I11" s="168">
        <v>11</v>
      </c>
      <c r="J11" s="62">
        <f t="shared" si="2"/>
        <v>11.5</v>
      </c>
      <c r="K11" s="649" t="s">
        <v>58</v>
      </c>
      <c r="L11" s="706"/>
      <c r="M11" s="670">
        <v>2</v>
      </c>
      <c r="N11" s="675">
        <v>2</v>
      </c>
      <c r="O11" s="745">
        <v>2</v>
      </c>
      <c r="P11" s="384">
        <v>2</v>
      </c>
      <c r="Q11" s="608"/>
      <c r="R11" s="384">
        <v>2</v>
      </c>
      <c r="S11" s="385"/>
      <c r="T11" s="609"/>
      <c r="U11" s="227">
        <f t="shared" si="0"/>
        <v>10</v>
      </c>
      <c r="V11" s="176"/>
      <c r="W11" s="17">
        <v>8</v>
      </c>
    </row>
    <row r="12" spans="2:23" ht="18" x14ac:dyDescent="0.25">
      <c r="B12" s="162">
        <v>9</v>
      </c>
      <c r="C12" s="179" t="s">
        <v>330</v>
      </c>
      <c r="D12" s="181" t="s">
        <v>188</v>
      </c>
      <c r="E12" s="339">
        <f t="shared" si="1"/>
        <v>12</v>
      </c>
      <c r="F12" s="174">
        <v>13</v>
      </c>
      <c r="G12" s="663">
        <v>7.5</v>
      </c>
      <c r="H12" s="790">
        <v>4.125</v>
      </c>
      <c r="I12" s="168">
        <v>13</v>
      </c>
      <c r="J12" s="62">
        <f t="shared" si="2"/>
        <v>12.833333333333334</v>
      </c>
      <c r="K12" s="649" t="s">
        <v>330</v>
      </c>
      <c r="L12" s="706"/>
      <c r="M12" s="670"/>
      <c r="N12" s="675"/>
      <c r="O12" s="745"/>
      <c r="P12" s="384">
        <v>2</v>
      </c>
      <c r="Q12" s="608"/>
      <c r="R12" s="384"/>
      <c r="S12" s="385"/>
      <c r="T12" s="609"/>
      <c r="U12" s="227">
        <f t="shared" si="0"/>
        <v>2</v>
      </c>
      <c r="V12" s="176"/>
      <c r="W12" s="17">
        <v>9</v>
      </c>
    </row>
    <row r="13" spans="2:23" ht="18" x14ac:dyDescent="0.25">
      <c r="B13" s="162">
        <v>10</v>
      </c>
      <c r="C13" s="179" t="s">
        <v>331</v>
      </c>
      <c r="D13" s="181" t="s">
        <v>332</v>
      </c>
      <c r="E13" s="339">
        <f t="shared" si="1"/>
        <v>12</v>
      </c>
      <c r="F13" s="174">
        <v>12</v>
      </c>
      <c r="G13" s="663">
        <v>7</v>
      </c>
      <c r="H13" s="790">
        <v>4</v>
      </c>
      <c r="I13" s="168">
        <v>13</v>
      </c>
      <c r="J13" s="62">
        <f t="shared" si="2"/>
        <v>12.5</v>
      </c>
      <c r="K13" s="649" t="s">
        <v>331</v>
      </c>
      <c r="L13" s="706"/>
      <c r="M13" s="670">
        <v>2</v>
      </c>
      <c r="N13" s="675"/>
      <c r="O13" s="745"/>
      <c r="P13" s="384"/>
      <c r="Q13" s="608"/>
      <c r="R13" s="384"/>
      <c r="S13" s="385"/>
      <c r="T13" s="609"/>
      <c r="U13" s="227">
        <f t="shared" si="0"/>
        <v>2</v>
      </c>
      <c r="V13" s="176"/>
      <c r="W13" s="17">
        <v>10</v>
      </c>
    </row>
    <row r="14" spans="2:23" ht="18" x14ac:dyDescent="0.25">
      <c r="B14" s="162">
        <v>11</v>
      </c>
      <c r="C14" s="179" t="s">
        <v>333</v>
      </c>
      <c r="D14" s="181" t="s">
        <v>334</v>
      </c>
      <c r="E14" s="339">
        <f t="shared" si="1"/>
        <v>10</v>
      </c>
      <c r="F14" s="174">
        <f t="shared" ref="F14:F37" si="3">+(G14+H14)</f>
        <v>2.6666666666666665</v>
      </c>
      <c r="G14" s="666"/>
      <c r="H14" s="790">
        <v>2.6666666666666665</v>
      </c>
      <c r="I14" s="168">
        <v>5</v>
      </c>
      <c r="J14" s="62">
        <f t="shared" si="2"/>
        <v>5.0555555555555554</v>
      </c>
      <c r="K14" s="649" t="s">
        <v>333</v>
      </c>
      <c r="L14" s="706"/>
      <c r="M14" s="670"/>
      <c r="N14" s="675"/>
      <c r="O14" s="745"/>
      <c r="P14" s="384"/>
      <c r="Q14" s="608"/>
      <c r="R14" s="384"/>
      <c r="S14" s="385"/>
      <c r="T14" s="609"/>
      <c r="U14" s="227">
        <f t="shared" si="0"/>
        <v>0</v>
      </c>
      <c r="V14" s="176"/>
      <c r="W14" s="17">
        <v>11</v>
      </c>
    </row>
    <row r="15" spans="2:23" ht="18" x14ac:dyDescent="0.25">
      <c r="B15" s="162">
        <v>12</v>
      </c>
      <c r="C15" s="179" t="s">
        <v>66</v>
      </c>
      <c r="D15" s="181" t="s">
        <v>335</v>
      </c>
      <c r="E15" s="339">
        <f t="shared" si="1"/>
        <v>12</v>
      </c>
      <c r="F15" s="174">
        <v>14</v>
      </c>
      <c r="G15" s="663">
        <v>7</v>
      </c>
      <c r="H15" s="790">
        <v>5.666666666666667</v>
      </c>
      <c r="I15" s="168">
        <v>10</v>
      </c>
      <c r="J15" s="62">
        <f t="shared" si="2"/>
        <v>11.666666666666666</v>
      </c>
      <c r="K15" s="649" t="s">
        <v>66</v>
      </c>
      <c r="L15" s="706"/>
      <c r="M15" s="670"/>
      <c r="N15" s="675"/>
      <c r="O15" s="745"/>
      <c r="P15" s="384">
        <v>2</v>
      </c>
      <c r="Q15" s="608"/>
      <c r="R15" s="384"/>
      <c r="S15" s="385"/>
      <c r="T15" s="609"/>
      <c r="U15" s="227">
        <f t="shared" si="0"/>
        <v>2</v>
      </c>
      <c r="V15" s="176"/>
      <c r="W15" s="17">
        <v>12</v>
      </c>
    </row>
    <row r="16" spans="2:23" ht="18" x14ac:dyDescent="0.25">
      <c r="B16" s="162">
        <v>13</v>
      </c>
      <c r="C16" s="179" t="s">
        <v>80</v>
      </c>
      <c r="D16" s="181" t="s">
        <v>336</v>
      </c>
      <c r="E16" s="339">
        <f t="shared" si="1"/>
        <v>14</v>
      </c>
      <c r="F16" s="174">
        <v>7</v>
      </c>
      <c r="G16" s="663">
        <v>3</v>
      </c>
      <c r="H16" s="790">
        <v>6.375</v>
      </c>
      <c r="I16" s="169">
        <v>11</v>
      </c>
      <c r="J16" s="62">
        <f t="shared" si="2"/>
        <v>10.166666666666666</v>
      </c>
      <c r="K16" s="649" t="s">
        <v>80</v>
      </c>
      <c r="L16" s="706"/>
      <c r="M16" s="685">
        <v>2</v>
      </c>
      <c r="N16" s="675">
        <v>2</v>
      </c>
      <c r="O16" s="745"/>
      <c r="P16" s="610"/>
      <c r="Q16" s="608"/>
      <c r="R16" s="384"/>
      <c r="S16" s="385"/>
      <c r="T16" s="609"/>
      <c r="U16" s="227">
        <f t="shared" si="0"/>
        <v>4</v>
      </c>
      <c r="V16" s="176"/>
      <c r="W16" s="17">
        <v>13</v>
      </c>
    </row>
    <row r="17" spans="2:23" ht="18" x14ac:dyDescent="0.25">
      <c r="B17" s="162">
        <v>14</v>
      </c>
      <c r="C17" s="179" t="s">
        <v>337</v>
      </c>
      <c r="D17" s="181" t="s">
        <v>338</v>
      </c>
      <c r="E17" s="339">
        <f t="shared" si="1"/>
        <v>15</v>
      </c>
      <c r="F17" s="174">
        <v>8</v>
      </c>
      <c r="G17" s="663">
        <v>4.5</v>
      </c>
      <c r="H17" s="790">
        <v>2.125</v>
      </c>
      <c r="I17" s="168">
        <v>5</v>
      </c>
      <c r="J17" s="62">
        <f t="shared" si="2"/>
        <v>7.666666666666667</v>
      </c>
      <c r="K17" s="649" t="s">
        <v>337</v>
      </c>
      <c r="L17" s="706">
        <v>3</v>
      </c>
      <c r="M17" s="670"/>
      <c r="N17" s="675"/>
      <c r="O17" s="745">
        <v>2</v>
      </c>
      <c r="P17" s="384"/>
      <c r="Q17" s="608"/>
      <c r="R17" s="390"/>
      <c r="S17" s="385"/>
      <c r="T17" s="609"/>
      <c r="U17" s="227">
        <f t="shared" si="0"/>
        <v>5</v>
      </c>
      <c r="V17" s="176"/>
      <c r="W17" s="17">
        <v>14</v>
      </c>
    </row>
    <row r="18" spans="2:23" ht="18" x14ac:dyDescent="0.25">
      <c r="B18" s="162">
        <v>15</v>
      </c>
      <c r="C18" s="179" t="s">
        <v>339</v>
      </c>
      <c r="D18" s="181" t="s">
        <v>340</v>
      </c>
      <c r="E18" s="339">
        <f t="shared" si="1"/>
        <v>12</v>
      </c>
      <c r="F18" s="174">
        <v>11</v>
      </c>
      <c r="G18" s="663">
        <v>6</v>
      </c>
      <c r="H18" s="790">
        <v>4.875</v>
      </c>
      <c r="I18" s="168">
        <v>5</v>
      </c>
      <c r="J18" s="62">
        <f t="shared" si="2"/>
        <v>8.1666666666666661</v>
      </c>
      <c r="K18" s="649" t="s">
        <v>339</v>
      </c>
      <c r="L18" s="706"/>
      <c r="M18" s="670"/>
      <c r="N18" s="675"/>
      <c r="O18" s="745"/>
      <c r="P18" s="384">
        <v>2</v>
      </c>
      <c r="Q18" s="608"/>
      <c r="R18" s="384"/>
      <c r="S18" s="385"/>
      <c r="T18" s="609"/>
      <c r="U18" s="227">
        <f t="shared" si="0"/>
        <v>2</v>
      </c>
      <c r="V18" s="176"/>
      <c r="W18" s="17">
        <v>15</v>
      </c>
    </row>
    <row r="19" spans="2:23" ht="18" x14ac:dyDescent="0.25">
      <c r="B19" s="162">
        <v>16</v>
      </c>
      <c r="C19" s="179" t="s">
        <v>341</v>
      </c>
      <c r="D19" s="183" t="s">
        <v>342</v>
      </c>
      <c r="E19" s="339">
        <f t="shared" si="1"/>
        <v>12</v>
      </c>
      <c r="F19" s="174">
        <v>14</v>
      </c>
      <c r="G19" s="663">
        <v>7.5</v>
      </c>
      <c r="H19" s="790">
        <v>4.125</v>
      </c>
      <c r="I19" s="168">
        <v>8</v>
      </c>
      <c r="J19" s="62">
        <f t="shared" si="2"/>
        <v>10.666666666666666</v>
      </c>
      <c r="K19" s="649" t="s">
        <v>341</v>
      </c>
      <c r="L19" s="706"/>
      <c r="M19" s="670"/>
      <c r="N19" s="675"/>
      <c r="O19" s="754">
        <v>2</v>
      </c>
      <c r="P19" s="384"/>
      <c r="Q19" s="608"/>
      <c r="R19" s="384"/>
      <c r="S19" s="385"/>
      <c r="T19" s="609"/>
      <c r="U19" s="227">
        <f t="shared" si="0"/>
        <v>2</v>
      </c>
      <c r="V19" s="176"/>
      <c r="W19" s="17">
        <v>16</v>
      </c>
    </row>
    <row r="20" spans="2:23" ht="18" x14ac:dyDescent="0.25">
      <c r="B20" s="162">
        <v>17</v>
      </c>
      <c r="C20" s="179" t="s">
        <v>343</v>
      </c>
      <c r="D20" s="181" t="s">
        <v>262</v>
      </c>
      <c r="E20" s="339">
        <f t="shared" si="1"/>
        <v>12</v>
      </c>
      <c r="F20" s="174">
        <v>15</v>
      </c>
      <c r="G20" s="663">
        <v>8.5</v>
      </c>
      <c r="H20" s="790">
        <v>3.375</v>
      </c>
      <c r="I20" s="168">
        <v>7</v>
      </c>
      <c r="J20" s="62">
        <f t="shared" si="2"/>
        <v>10.5</v>
      </c>
      <c r="K20" s="649" t="s">
        <v>343</v>
      </c>
      <c r="L20" s="706"/>
      <c r="M20" s="670"/>
      <c r="N20" s="675"/>
      <c r="O20" s="745"/>
      <c r="P20" s="622">
        <v>2</v>
      </c>
      <c r="Q20" s="608"/>
      <c r="R20" s="384"/>
      <c r="S20" s="385"/>
      <c r="T20" s="609"/>
      <c r="U20" s="227">
        <f t="shared" si="0"/>
        <v>2</v>
      </c>
      <c r="V20" s="176"/>
      <c r="W20" s="17">
        <v>17</v>
      </c>
    </row>
    <row r="21" spans="2:23" ht="18" x14ac:dyDescent="0.25">
      <c r="B21" s="162">
        <v>18</v>
      </c>
      <c r="C21" s="179" t="s">
        <v>344</v>
      </c>
      <c r="D21" s="181" t="s">
        <v>345</v>
      </c>
      <c r="E21" s="339">
        <f t="shared" si="1"/>
        <v>17</v>
      </c>
      <c r="F21" s="174">
        <v>9</v>
      </c>
      <c r="G21" s="663">
        <v>4</v>
      </c>
      <c r="H21" s="790">
        <v>4.5</v>
      </c>
      <c r="I21" s="168">
        <v>10</v>
      </c>
      <c r="J21" s="62">
        <f t="shared" si="2"/>
        <v>10.833333333333334</v>
      </c>
      <c r="K21" s="649" t="s">
        <v>344</v>
      </c>
      <c r="L21" s="706"/>
      <c r="M21" s="670">
        <v>2</v>
      </c>
      <c r="N21" s="675">
        <v>2</v>
      </c>
      <c r="O21" s="745"/>
      <c r="P21" s="384">
        <v>2</v>
      </c>
      <c r="Q21" s="608"/>
      <c r="R21" s="384">
        <v>1</v>
      </c>
      <c r="S21" s="385"/>
      <c r="T21" s="609"/>
      <c r="U21" s="227">
        <f t="shared" si="0"/>
        <v>7</v>
      </c>
      <c r="V21" s="176"/>
      <c r="W21" s="17">
        <v>18</v>
      </c>
    </row>
    <row r="22" spans="2:23" ht="18" x14ac:dyDescent="0.25">
      <c r="B22" s="162">
        <v>19</v>
      </c>
      <c r="C22" s="179" t="s">
        <v>346</v>
      </c>
      <c r="D22" s="181" t="s">
        <v>347</v>
      </c>
      <c r="E22" s="339">
        <f t="shared" si="1"/>
        <v>12</v>
      </c>
      <c r="F22" s="174">
        <v>20</v>
      </c>
      <c r="G22" s="663">
        <v>11</v>
      </c>
      <c r="H22" s="790">
        <v>8.125</v>
      </c>
      <c r="I22" s="168">
        <v>14</v>
      </c>
      <c r="J22" s="62">
        <f t="shared" si="2"/>
        <v>15.666666666666666</v>
      </c>
      <c r="K22" s="649" t="s">
        <v>346</v>
      </c>
      <c r="L22" s="706"/>
      <c r="M22" s="670">
        <v>2</v>
      </c>
      <c r="N22" s="675"/>
      <c r="O22" s="745"/>
      <c r="P22" s="384"/>
      <c r="Q22" s="608"/>
      <c r="R22" s="384"/>
      <c r="S22" s="385"/>
      <c r="T22" s="609"/>
      <c r="U22" s="227">
        <f t="shared" si="0"/>
        <v>2</v>
      </c>
      <c r="V22" s="176"/>
      <c r="W22" s="17">
        <v>19</v>
      </c>
    </row>
    <row r="23" spans="2:23" ht="18" x14ac:dyDescent="0.25">
      <c r="B23" s="162">
        <v>20</v>
      </c>
      <c r="C23" s="179" t="s">
        <v>348</v>
      </c>
      <c r="D23" s="181" t="s">
        <v>349</v>
      </c>
      <c r="E23" s="339">
        <f t="shared" si="1"/>
        <v>20</v>
      </c>
      <c r="F23" s="174">
        <v>13</v>
      </c>
      <c r="G23" s="663">
        <v>7</v>
      </c>
      <c r="H23" s="790">
        <v>3.5</v>
      </c>
      <c r="I23" s="168">
        <v>8</v>
      </c>
      <c r="J23" s="62">
        <f t="shared" si="2"/>
        <v>11.666666666666666</v>
      </c>
      <c r="K23" s="649" t="s">
        <v>348</v>
      </c>
      <c r="L23" s="706"/>
      <c r="M23" s="670">
        <v>2</v>
      </c>
      <c r="N23" s="675">
        <v>2</v>
      </c>
      <c r="O23" s="745">
        <v>2</v>
      </c>
      <c r="P23" s="384">
        <v>2</v>
      </c>
      <c r="Q23" s="608"/>
      <c r="R23" s="384">
        <v>2</v>
      </c>
      <c r="S23" s="385"/>
      <c r="T23" s="609"/>
      <c r="U23" s="227">
        <f t="shared" si="0"/>
        <v>10</v>
      </c>
      <c r="V23" s="176"/>
      <c r="W23" s="17">
        <v>20</v>
      </c>
    </row>
    <row r="24" spans="2:23" ht="18" x14ac:dyDescent="0.25">
      <c r="B24" s="162">
        <v>21</v>
      </c>
      <c r="C24" s="179" t="s">
        <v>350</v>
      </c>
      <c r="D24" s="181" t="s">
        <v>351</v>
      </c>
      <c r="E24" s="339">
        <f t="shared" si="1"/>
        <v>17</v>
      </c>
      <c r="F24" s="174">
        <v>6</v>
      </c>
      <c r="G24" s="663">
        <v>2.5</v>
      </c>
      <c r="H24" s="790">
        <v>4.125</v>
      </c>
      <c r="I24" s="168">
        <v>13</v>
      </c>
      <c r="J24" s="62">
        <f t="shared" si="2"/>
        <v>11.333333333333334</v>
      </c>
      <c r="K24" s="649" t="s">
        <v>350</v>
      </c>
      <c r="L24" s="706"/>
      <c r="M24" s="670">
        <v>2</v>
      </c>
      <c r="N24" s="675"/>
      <c r="O24" s="745">
        <v>2</v>
      </c>
      <c r="P24" s="622">
        <v>2</v>
      </c>
      <c r="Q24" s="608"/>
      <c r="R24" s="384">
        <v>1</v>
      </c>
      <c r="S24" s="385"/>
      <c r="T24" s="609"/>
      <c r="U24" s="227">
        <f t="shared" si="0"/>
        <v>7</v>
      </c>
      <c r="V24" s="176"/>
      <c r="W24" s="17">
        <v>21</v>
      </c>
    </row>
    <row r="25" spans="2:23" ht="18" x14ac:dyDescent="0.25">
      <c r="B25" s="162">
        <v>22</v>
      </c>
      <c r="C25" s="179" t="s">
        <v>352</v>
      </c>
      <c r="D25" s="181" t="s">
        <v>353</v>
      </c>
      <c r="E25" s="339">
        <f t="shared" si="1"/>
        <v>17</v>
      </c>
      <c r="F25" s="174">
        <v>13</v>
      </c>
      <c r="G25" s="663">
        <v>7</v>
      </c>
      <c r="H25" s="790">
        <v>3.625</v>
      </c>
      <c r="I25" s="168">
        <v>10</v>
      </c>
      <c r="J25" s="62">
        <f t="shared" si="2"/>
        <v>12.166666666666666</v>
      </c>
      <c r="K25" s="649" t="s">
        <v>352</v>
      </c>
      <c r="L25" s="706"/>
      <c r="M25" s="672">
        <v>2</v>
      </c>
      <c r="N25" s="675"/>
      <c r="O25" s="746">
        <v>2</v>
      </c>
      <c r="P25" s="384">
        <v>2</v>
      </c>
      <c r="Q25" s="387"/>
      <c r="R25" s="384">
        <v>1</v>
      </c>
      <c r="S25" s="386"/>
      <c r="T25" s="609"/>
      <c r="U25" s="227">
        <f t="shared" si="0"/>
        <v>7</v>
      </c>
      <c r="V25" s="176"/>
      <c r="W25" s="17">
        <v>22</v>
      </c>
    </row>
    <row r="26" spans="2:23" ht="18" x14ac:dyDescent="0.25">
      <c r="B26" s="162">
        <v>23</v>
      </c>
      <c r="C26" s="179" t="s">
        <v>354</v>
      </c>
      <c r="D26" s="181" t="s">
        <v>355</v>
      </c>
      <c r="E26" s="339">
        <f t="shared" si="1"/>
        <v>17</v>
      </c>
      <c r="F26" s="174">
        <v>6</v>
      </c>
      <c r="G26" s="663">
        <v>2</v>
      </c>
      <c r="H26" s="790">
        <v>3.5</v>
      </c>
      <c r="I26" s="168">
        <v>9</v>
      </c>
      <c r="J26" s="62">
        <f t="shared" si="2"/>
        <v>9.3333333333333339</v>
      </c>
      <c r="K26" s="649" t="s">
        <v>354</v>
      </c>
      <c r="L26" s="706"/>
      <c r="M26" s="672">
        <v>2</v>
      </c>
      <c r="N26" s="675">
        <v>2</v>
      </c>
      <c r="O26" s="746"/>
      <c r="P26" s="384">
        <v>2</v>
      </c>
      <c r="Q26" s="387"/>
      <c r="R26" s="384">
        <v>1</v>
      </c>
      <c r="S26" s="386"/>
      <c r="T26" s="609"/>
      <c r="U26" s="227">
        <f t="shared" si="0"/>
        <v>7</v>
      </c>
      <c r="V26" s="176"/>
      <c r="W26" s="17">
        <v>23</v>
      </c>
    </row>
    <row r="27" spans="2:23" ht="18" x14ac:dyDescent="0.25">
      <c r="B27" s="162">
        <v>24</v>
      </c>
      <c r="C27" s="179" t="s">
        <v>356</v>
      </c>
      <c r="D27" s="181" t="s">
        <v>57</v>
      </c>
      <c r="E27" s="339">
        <f t="shared" si="1"/>
        <v>22</v>
      </c>
      <c r="F27" s="174">
        <v>5</v>
      </c>
      <c r="G27" s="663">
        <v>2.5</v>
      </c>
      <c r="H27" s="790">
        <v>1.5</v>
      </c>
      <c r="I27" s="168">
        <v>12</v>
      </c>
      <c r="J27" s="62">
        <f t="shared" si="2"/>
        <v>11.333333333333334</v>
      </c>
      <c r="K27" s="649" t="s">
        <v>356</v>
      </c>
      <c r="L27" s="706">
        <v>1</v>
      </c>
      <c r="M27" s="672">
        <v>2</v>
      </c>
      <c r="N27" s="675">
        <v>2</v>
      </c>
      <c r="O27" s="746">
        <v>3</v>
      </c>
      <c r="P27" s="384">
        <v>2</v>
      </c>
      <c r="Q27" s="387"/>
      <c r="R27" s="384">
        <v>2</v>
      </c>
      <c r="S27" s="386"/>
      <c r="T27" s="609"/>
      <c r="U27" s="227">
        <f t="shared" si="0"/>
        <v>12</v>
      </c>
      <c r="V27" s="176"/>
      <c r="W27" s="17">
        <v>24</v>
      </c>
    </row>
    <row r="28" spans="2:23" ht="18" x14ac:dyDescent="0.25">
      <c r="B28" s="162">
        <v>25</v>
      </c>
      <c r="C28" s="179" t="s">
        <v>357</v>
      </c>
      <c r="D28" s="181" t="s">
        <v>358</v>
      </c>
      <c r="E28" s="339">
        <f t="shared" si="1"/>
        <v>17</v>
      </c>
      <c r="F28" s="174">
        <v>14</v>
      </c>
      <c r="G28" s="663">
        <v>7</v>
      </c>
      <c r="H28" s="790">
        <v>4.25</v>
      </c>
      <c r="I28" s="169">
        <v>10</v>
      </c>
      <c r="J28" s="62">
        <f t="shared" si="2"/>
        <v>12.5</v>
      </c>
      <c r="K28" s="649" t="s">
        <v>357</v>
      </c>
      <c r="L28" s="706"/>
      <c r="M28" s="672">
        <v>2</v>
      </c>
      <c r="N28" s="675">
        <v>2</v>
      </c>
      <c r="O28" s="746">
        <v>2</v>
      </c>
      <c r="P28" s="384"/>
      <c r="Q28" s="387"/>
      <c r="R28" s="384">
        <v>1</v>
      </c>
      <c r="S28" s="386"/>
      <c r="T28" s="609"/>
      <c r="U28" s="227">
        <f t="shared" si="0"/>
        <v>7</v>
      </c>
      <c r="V28" s="176"/>
      <c r="W28" s="17">
        <v>25</v>
      </c>
    </row>
    <row r="29" spans="2:23" ht="18" x14ac:dyDescent="0.25">
      <c r="B29" s="162">
        <v>26</v>
      </c>
      <c r="C29" s="179" t="s">
        <v>359</v>
      </c>
      <c r="D29" s="181" t="s">
        <v>360</v>
      </c>
      <c r="E29" s="339">
        <f t="shared" si="1"/>
        <v>12</v>
      </c>
      <c r="F29" s="174">
        <v>14</v>
      </c>
      <c r="G29" s="663">
        <v>7</v>
      </c>
      <c r="H29" s="790">
        <v>5.125</v>
      </c>
      <c r="I29" s="168">
        <v>11</v>
      </c>
      <c r="J29" s="62">
        <f t="shared" si="2"/>
        <v>12.166666666666666</v>
      </c>
      <c r="K29" s="649" t="s">
        <v>359</v>
      </c>
      <c r="L29" s="706"/>
      <c r="M29" s="672"/>
      <c r="N29" s="675">
        <v>2</v>
      </c>
      <c r="O29" s="746"/>
      <c r="P29" s="384"/>
      <c r="Q29" s="387"/>
      <c r="R29" s="384"/>
      <c r="S29" s="386"/>
      <c r="T29" s="609"/>
      <c r="U29" s="227">
        <f t="shared" si="0"/>
        <v>2</v>
      </c>
      <c r="V29" s="176"/>
      <c r="W29" s="17">
        <v>26</v>
      </c>
    </row>
    <row r="30" spans="2:23" ht="18" x14ac:dyDescent="0.25">
      <c r="B30" s="162">
        <v>27</v>
      </c>
      <c r="C30" s="179" t="s">
        <v>361</v>
      </c>
      <c r="D30" s="181" t="s">
        <v>362</v>
      </c>
      <c r="E30" s="339">
        <f t="shared" si="1"/>
        <v>10</v>
      </c>
      <c r="F30" s="174">
        <v>18</v>
      </c>
      <c r="G30" s="663">
        <v>11</v>
      </c>
      <c r="H30" s="790">
        <v>5.625</v>
      </c>
      <c r="I30" s="168">
        <v>14</v>
      </c>
      <c r="J30" s="62">
        <f t="shared" si="2"/>
        <v>14.666666666666666</v>
      </c>
      <c r="K30" s="649" t="s">
        <v>361</v>
      </c>
      <c r="L30" s="706"/>
      <c r="M30" s="672"/>
      <c r="N30" s="675"/>
      <c r="O30" s="746"/>
      <c r="P30" s="384"/>
      <c r="Q30" s="387"/>
      <c r="R30" s="384"/>
      <c r="S30" s="386"/>
      <c r="T30" s="609"/>
      <c r="U30" s="227">
        <f t="shared" si="0"/>
        <v>0</v>
      </c>
      <c r="V30" s="176"/>
      <c r="W30" s="17">
        <v>27</v>
      </c>
    </row>
    <row r="31" spans="2:23" ht="18" x14ac:dyDescent="0.25">
      <c r="B31" s="162">
        <v>28</v>
      </c>
      <c r="C31" s="179" t="s">
        <v>363</v>
      </c>
      <c r="D31" s="181" t="s">
        <v>364</v>
      </c>
      <c r="E31" s="339">
        <f t="shared" si="1"/>
        <v>16</v>
      </c>
      <c r="F31" s="174">
        <f t="shared" si="3"/>
        <v>6</v>
      </c>
      <c r="G31" s="663">
        <v>2.5</v>
      </c>
      <c r="H31" s="790">
        <v>3.5</v>
      </c>
      <c r="I31" s="168">
        <v>13</v>
      </c>
      <c r="J31" s="62">
        <f t="shared" si="2"/>
        <v>11.166666666666666</v>
      </c>
      <c r="K31" s="649" t="s">
        <v>363</v>
      </c>
      <c r="L31" s="706"/>
      <c r="M31" s="672"/>
      <c r="N31" s="675">
        <v>2</v>
      </c>
      <c r="O31" s="755">
        <v>1</v>
      </c>
      <c r="P31" s="384">
        <v>2</v>
      </c>
      <c r="Q31" s="387"/>
      <c r="R31" s="384">
        <v>1</v>
      </c>
      <c r="S31" s="386"/>
      <c r="T31" s="609"/>
      <c r="U31" s="227">
        <f t="shared" si="0"/>
        <v>6</v>
      </c>
      <c r="V31" s="176"/>
      <c r="W31" s="17">
        <v>28</v>
      </c>
    </row>
    <row r="32" spans="2:23" ht="18" x14ac:dyDescent="0.25">
      <c r="B32" s="162">
        <v>29</v>
      </c>
      <c r="C32" s="179" t="s">
        <v>365</v>
      </c>
      <c r="D32" s="181" t="s">
        <v>366</v>
      </c>
      <c r="E32" s="339">
        <f t="shared" si="1"/>
        <v>14</v>
      </c>
      <c r="F32" s="174">
        <v>9</v>
      </c>
      <c r="G32" s="663">
        <v>4.5</v>
      </c>
      <c r="H32" s="790">
        <v>3.375</v>
      </c>
      <c r="I32" s="168">
        <v>11</v>
      </c>
      <c r="J32" s="62">
        <f t="shared" si="2"/>
        <v>10.833333333333334</v>
      </c>
      <c r="K32" s="649" t="s">
        <v>365</v>
      </c>
      <c r="L32" s="706"/>
      <c r="M32" s="672">
        <v>2</v>
      </c>
      <c r="N32" s="675"/>
      <c r="O32" s="746">
        <v>2</v>
      </c>
      <c r="P32" s="384"/>
      <c r="Q32" s="387"/>
      <c r="R32" s="384"/>
      <c r="S32" s="386"/>
      <c r="T32" s="609"/>
      <c r="U32" s="227">
        <f t="shared" si="0"/>
        <v>4</v>
      </c>
      <c r="V32" s="176"/>
      <c r="W32" s="17">
        <v>29</v>
      </c>
    </row>
    <row r="33" spans="2:23" ht="18" x14ac:dyDescent="0.25">
      <c r="B33" s="162">
        <v>30</v>
      </c>
      <c r="C33" s="400" t="s">
        <v>367</v>
      </c>
      <c r="D33" s="184" t="s">
        <v>368</v>
      </c>
      <c r="E33" s="339">
        <f t="shared" si="1"/>
        <v>17</v>
      </c>
      <c r="F33" s="174">
        <v>14</v>
      </c>
      <c r="G33" s="664">
        <v>7</v>
      </c>
      <c r="H33" s="790">
        <v>4.375</v>
      </c>
      <c r="I33" s="170">
        <v>10</v>
      </c>
      <c r="J33" s="62">
        <f t="shared" si="2"/>
        <v>12.5</v>
      </c>
      <c r="K33" s="649" t="s">
        <v>367</v>
      </c>
      <c r="L33" s="710"/>
      <c r="M33" s="686">
        <v>2</v>
      </c>
      <c r="N33" s="675">
        <v>2</v>
      </c>
      <c r="O33" s="752">
        <v>2</v>
      </c>
      <c r="P33" s="388"/>
      <c r="Q33" s="612"/>
      <c r="R33" s="388">
        <v>1</v>
      </c>
      <c r="S33" s="389"/>
      <c r="T33" s="613"/>
      <c r="U33" s="227">
        <f t="shared" si="0"/>
        <v>7</v>
      </c>
      <c r="V33" s="177"/>
      <c r="W33" s="17">
        <v>30</v>
      </c>
    </row>
    <row r="34" spans="2:23" ht="18" x14ac:dyDescent="0.25">
      <c r="B34" s="162">
        <v>31</v>
      </c>
      <c r="C34" s="179" t="s">
        <v>73</v>
      </c>
      <c r="D34" s="185" t="s">
        <v>369</v>
      </c>
      <c r="E34" s="339">
        <f t="shared" si="1"/>
        <v>19</v>
      </c>
      <c r="F34" s="174"/>
      <c r="G34" s="667"/>
      <c r="H34" s="790">
        <v>6</v>
      </c>
      <c r="I34" s="168">
        <v>10</v>
      </c>
      <c r="J34" s="62">
        <f t="shared" si="2"/>
        <v>8.1666666666666661</v>
      </c>
      <c r="K34" s="649" t="s">
        <v>73</v>
      </c>
      <c r="L34" s="706"/>
      <c r="M34" s="672">
        <v>3</v>
      </c>
      <c r="N34" s="669">
        <v>3</v>
      </c>
      <c r="O34" s="746">
        <v>2</v>
      </c>
      <c r="P34" s="384"/>
      <c r="Q34" s="387"/>
      <c r="R34" s="384">
        <v>1</v>
      </c>
      <c r="S34" s="386"/>
      <c r="T34" s="609"/>
      <c r="U34" s="227">
        <f t="shared" si="0"/>
        <v>9</v>
      </c>
      <c r="V34" s="178"/>
      <c r="W34" s="17">
        <v>31</v>
      </c>
    </row>
    <row r="35" spans="2:23" ht="18" x14ac:dyDescent="0.25">
      <c r="B35" s="162">
        <v>32</v>
      </c>
      <c r="C35" s="179" t="s">
        <v>370</v>
      </c>
      <c r="D35" s="185" t="s">
        <v>371</v>
      </c>
      <c r="E35" s="339">
        <f t="shared" si="1"/>
        <v>10</v>
      </c>
      <c r="F35" s="174">
        <v>11</v>
      </c>
      <c r="G35" s="665">
        <v>6</v>
      </c>
      <c r="H35" s="790">
        <v>4.25</v>
      </c>
      <c r="I35" s="168">
        <v>11</v>
      </c>
      <c r="J35" s="62">
        <f t="shared" si="2"/>
        <v>10.833333333333334</v>
      </c>
      <c r="K35" s="649" t="s">
        <v>370</v>
      </c>
      <c r="L35" s="706"/>
      <c r="M35" s="672"/>
      <c r="N35" s="675"/>
      <c r="O35" s="746"/>
      <c r="P35" s="384"/>
      <c r="Q35" s="387"/>
      <c r="R35" s="384"/>
      <c r="S35" s="386"/>
      <c r="T35" s="609"/>
      <c r="U35" s="227">
        <f t="shared" si="0"/>
        <v>0</v>
      </c>
      <c r="V35" s="178"/>
      <c r="W35" s="17">
        <v>32</v>
      </c>
    </row>
    <row r="36" spans="2:23" ht="18" x14ac:dyDescent="0.25">
      <c r="B36" s="162">
        <v>33</v>
      </c>
      <c r="C36" s="179" t="s">
        <v>372</v>
      </c>
      <c r="D36" s="185" t="s">
        <v>373</v>
      </c>
      <c r="E36" s="339">
        <f t="shared" si="1"/>
        <v>10</v>
      </c>
      <c r="F36" s="174">
        <v>8</v>
      </c>
      <c r="G36" s="665">
        <v>5.5</v>
      </c>
      <c r="H36" s="790">
        <v>1.25</v>
      </c>
      <c r="I36" s="168">
        <v>8</v>
      </c>
      <c r="J36" s="62">
        <f t="shared" si="2"/>
        <v>8.3333333333333339</v>
      </c>
      <c r="K36" s="649" t="s">
        <v>372</v>
      </c>
      <c r="L36" s="706"/>
      <c r="M36" s="672"/>
      <c r="N36" s="675"/>
      <c r="O36" s="746"/>
      <c r="P36" s="384"/>
      <c r="Q36" s="387"/>
      <c r="R36" s="384"/>
      <c r="S36" s="386"/>
      <c r="T36" s="609"/>
      <c r="U36" s="227">
        <f t="shared" si="0"/>
        <v>0</v>
      </c>
      <c r="V36" s="178"/>
      <c r="W36" s="17">
        <v>33</v>
      </c>
    </row>
    <row r="37" spans="2:23" ht="18.75" thickBot="1" x14ac:dyDescent="0.3">
      <c r="B37" s="163">
        <v>34</v>
      </c>
      <c r="C37" s="400" t="s">
        <v>374</v>
      </c>
      <c r="D37" s="185" t="s">
        <v>375</v>
      </c>
      <c r="E37" s="339">
        <f t="shared" si="1"/>
        <v>10</v>
      </c>
      <c r="F37" s="174">
        <f t="shared" si="3"/>
        <v>3.25</v>
      </c>
      <c r="G37" s="667"/>
      <c r="H37" s="790">
        <v>3.25</v>
      </c>
      <c r="I37" s="739"/>
      <c r="J37" s="62">
        <f t="shared" si="2"/>
        <v>2.75</v>
      </c>
      <c r="K37" s="651" t="s">
        <v>374</v>
      </c>
      <c r="L37" s="706"/>
      <c r="M37" s="672"/>
      <c r="N37" s="675"/>
      <c r="O37" s="746"/>
      <c r="P37" s="384"/>
      <c r="Q37" s="387"/>
      <c r="R37" s="384"/>
      <c r="S37" s="386"/>
      <c r="T37" s="609"/>
      <c r="U37" s="227">
        <f t="shared" si="0"/>
        <v>0</v>
      </c>
      <c r="V37" s="178"/>
      <c r="W37" s="17">
        <v>34</v>
      </c>
    </row>
    <row r="38" spans="2:23" ht="18.75" thickBot="1" x14ac:dyDescent="0.45">
      <c r="B38" s="847" t="s">
        <v>163</v>
      </c>
      <c r="C38" s="848"/>
      <c r="D38" s="849"/>
      <c r="E38" s="96">
        <f t="shared" ref="E38" si="4">+(10+U38-V38)</f>
        <v>15.058823529411764</v>
      </c>
      <c r="F38" s="97">
        <f>AVERAGE(F4:F37)</f>
        <v>10.785353535353536</v>
      </c>
      <c r="G38" s="660">
        <f>AVERAGE(G4:G37)</f>
        <v>5.870967741935484</v>
      </c>
      <c r="H38" s="661">
        <f>AVERAGE(H4:H37)</f>
        <v>4.263480392156862</v>
      </c>
      <c r="I38" s="100">
        <f>AVERAGE(I4:I37)</f>
        <v>10.181818181818182</v>
      </c>
      <c r="J38" s="99">
        <f>AVERAGE(J4:J37)</f>
        <v>10.940359477124181</v>
      </c>
      <c r="K38" s="215" t="s">
        <v>591</v>
      </c>
      <c r="L38" s="2"/>
      <c r="M38" s="1"/>
      <c r="N38" s="1"/>
      <c r="O38" s="1"/>
      <c r="P38" s="1"/>
      <c r="Q38" s="1"/>
      <c r="R38" s="1"/>
      <c r="S38" s="1"/>
      <c r="T38" s="846"/>
      <c r="U38" s="397">
        <f>AVERAGE(U4:U37)</f>
        <v>5.0588235294117645</v>
      </c>
      <c r="V38" s="72"/>
      <c r="W38" s="18"/>
    </row>
  </sheetData>
  <sheetProtection selectLockedCells="1" selectUnlockedCells="1"/>
  <mergeCells count="4">
    <mergeCell ref="L38:T38"/>
    <mergeCell ref="B38:D38"/>
    <mergeCell ref="C2:I2"/>
    <mergeCell ref="L2:T2"/>
  </mergeCells>
  <phoneticPr fontId="5" type="noConversion"/>
  <hyperlinks>
    <hyperlink ref="L2" r:id="rId1" xr:uid="{BC5C5FA0-417B-4619-AB1F-8C97E7EEAE58}"/>
  </hyperlinks>
  <printOptions horizontalCentered="1" verticalCentered="1"/>
  <pageMargins left="0.25" right="0.25" top="0.75" bottom="0.75" header="0.3" footer="0.3"/>
  <pageSetup paperSize="9" scale="97" firstPageNumber="0" orientation="landscape" horizontalDpi="300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39D82-48AB-420C-A37C-7D4B845326B6}">
  <sheetPr>
    <pageSetUpPr fitToPage="1"/>
  </sheetPr>
  <dimension ref="A1:AD38"/>
  <sheetViews>
    <sheetView topLeftCell="A24" zoomScaleNormal="100" workbookViewId="0">
      <selection activeCell="Z32" sqref="Z32"/>
    </sheetView>
  </sheetViews>
  <sheetFormatPr baseColWidth="10" defaultColWidth="7" defaultRowHeight="12.75" x14ac:dyDescent="0.2"/>
  <cols>
    <col min="1" max="1" width="2" bestFit="1" customWidth="1"/>
    <col min="2" max="2" width="3" bestFit="1" customWidth="1"/>
    <col min="3" max="3" width="19.85546875" bestFit="1" customWidth="1"/>
    <col min="4" max="4" width="8.5703125" bestFit="1" customWidth="1"/>
    <col min="5" max="5" width="6.5703125" bestFit="1" customWidth="1"/>
    <col min="6" max="7" width="7.140625" customWidth="1"/>
    <col min="8" max="8" width="7.5703125" customWidth="1"/>
    <col min="9" max="9" width="7.28515625" bestFit="1" customWidth="1"/>
    <col min="10" max="10" width="8.42578125" bestFit="1" customWidth="1"/>
    <col min="11" max="11" width="20.140625" bestFit="1" customWidth="1"/>
    <col min="12" max="12" width="3.140625" bestFit="1" customWidth="1"/>
    <col min="13" max="13" width="3.140625" style="11" bestFit="1" customWidth="1"/>
    <col min="14" max="14" width="3.140625" style="16" bestFit="1" customWidth="1"/>
    <col min="15" max="17" width="3.140625" bestFit="1" customWidth="1"/>
    <col min="18" max="18" width="3.140625" customWidth="1"/>
    <col min="19" max="20" width="3.140625" bestFit="1" customWidth="1"/>
    <col min="21" max="21" width="7" bestFit="1" customWidth="1"/>
    <col min="22" max="22" width="4.5703125" bestFit="1" customWidth="1"/>
    <col min="23" max="23" width="3.28515625" bestFit="1" customWidth="1"/>
    <col min="24" max="24" width="4.85546875" bestFit="1" customWidth="1"/>
    <col min="25" max="25" width="4" style="17" bestFit="1" customWidth="1"/>
    <col min="26" max="252" width="11.140625" customWidth="1"/>
    <col min="253" max="253" width="3.140625" customWidth="1"/>
    <col min="254" max="254" width="21.140625" customWidth="1"/>
    <col min="255" max="255" width="13.28515625" customWidth="1"/>
    <col min="256" max="256" width="6.5703125" customWidth="1"/>
    <col min="257" max="257" width="6.140625" customWidth="1"/>
  </cols>
  <sheetData>
    <row r="1" spans="1:30" ht="13.5" thickBot="1" x14ac:dyDescent="0.25">
      <c r="C1" s="20"/>
      <c r="I1" s="16"/>
    </row>
    <row r="2" spans="1:30" ht="19.5" thickBot="1" x14ac:dyDescent="0.35">
      <c r="A2" t="s">
        <v>134</v>
      </c>
      <c r="B2" s="54"/>
      <c r="C2" s="850" t="s">
        <v>687</v>
      </c>
      <c r="D2" s="850"/>
      <c r="E2" s="850"/>
      <c r="F2" s="850"/>
      <c r="G2" s="850"/>
      <c r="H2" s="850"/>
      <c r="I2" s="850"/>
      <c r="J2" s="55"/>
      <c r="K2" s="56"/>
      <c r="L2" s="852" t="s">
        <v>688</v>
      </c>
      <c r="M2" s="852"/>
      <c r="N2" s="852"/>
      <c r="O2" s="852"/>
      <c r="P2" s="852"/>
      <c r="Q2" s="852"/>
      <c r="R2" s="852"/>
      <c r="S2" s="852"/>
      <c r="T2" s="852"/>
      <c r="U2" s="55"/>
      <c r="V2" s="57"/>
      <c r="X2" s="18"/>
      <c r="Y2" s="21"/>
      <c r="Z2" s="18"/>
      <c r="AA2" s="18"/>
      <c r="AB2" s="18"/>
      <c r="AC2" s="18"/>
    </row>
    <row r="3" spans="1:30" ht="15.75" thickBot="1" x14ac:dyDescent="0.35">
      <c r="B3" s="74"/>
      <c r="C3" s="199" t="s">
        <v>0</v>
      </c>
      <c r="D3" s="200"/>
      <c r="E3" s="164" t="s">
        <v>2</v>
      </c>
      <c r="F3" s="173" t="s">
        <v>614</v>
      </c>
      <c r="G3" s="845" t="s">
        <v>673</v>
      </c>
      <c r="H3" s="171" t="s">
        <v>674</v>
      </c>
      <c r="I3" s="93" t="s">
        <v>17</v>
      </c>
      <c r="J3" s="61" t="s">
        <v>677</v>
      </c>
      <c r="K3" s="60" t="s">
        <v>77</v>
      </c>
      <c r="L3" s="628"/>
      <c r="M3" s="412"/>
      <c r="N3" s="412"/>
      <c r="O3" s="412"/>
      <c r="P3" s="615"/>
      <c r="Q3" s="616"/>
      <c r="R3" s="614"/>
      <c r="S3" s="412"/>
      <c r="T3" s="617"/>
      <c r="U3" s="225" t="s">
        <v>19</v>
      </c>
      <c r="V3" s="59" t="s">
        <v>613</v>
      </c>
      <c r="X3" s="18"/>
      <c r="Y3" s="21"/>
      <c r="Z3" s="18"/>
      <c r="AA3" s="18"/>
      <c r="AB3" s="18"/>
      <c r="AC3" s="18"/>
      <c r="AD3" s="18"/>
    </row>
    <row r="4" spans="1:30" ht="18" x14ac:dyDescent="0.25">
      <c r="B4" s="162">
        <v>1</v>
      </c>
      <c r="C4" s="179" t="s">
        <v>413</v>
      </c>
      <c r="D4" s="365" t="s">
        <v>629</v>
      </c>
      <c r="E4" s="165">
        <f t="shared" ref="E4:E38" si="0">+(10+U4-V4)</f>
        <v>20</v>
      </c>
      <c r="F4" s="784">
        <v>16</v>
      </c>
      <c r="G4" s="843">
        <v>8.5</v>
      </c>
      <c r="H4" s="844">
        <v>5.375</v>
      </c>
      <c r="I4" s="791">
        <f>+X4+Y4</f>
        <v>11</v>
      </c>
      <c r="J4" s="62">
        <f>+(E4+F4*2+I4*3)/6</f>
        <v>14.166666666666666</v>
      </c>
      <c r="K4" s="195" t="s">
        <v>413</v>
      </c>
      <c r="L4" s="653">
        <v>2</v>
      </c>
      <c r="M4" s="669">
        <v>2</v>
      </c>
      <c r="N4" s="675"/>
      <c r="O4" s="744">
        <v>2</v>
      </c>
      <c r="P4" s="381">
        <v>2</v>
      </c>
      <c r="Q4" s="381"/>
      <c r="R4" s="382">
        <v>2</v>
      </c>
      <c r="S4" s="383"/>
      <c r="T4" s="607"/>
      <c r="U4" s="227">
        <f t="shared" ref="U4:U37" si="1">+(L4+M4+N4+O4+P4+Q4+R4+S4+T4)</f>
        <v>10</v>
      </c>
      <c r="V4" s="229"/>
      <c r="W4" s="17">
        <v>1</v>
      </c>
      <c r="X4" s="791">
        <v>5</v>
      </c>
      <c r="Y4" s="21">
        <v>6</v>
      </c>
      <c r="Z4" s="18"/>
      <c r="AA4" s="18"/>
      <c r="AB4" s="18"/>
      <c r="AC4" s="18"/>
      <c r="AD4" s="18"/>
    </row>
    <row r="5" spans="1:30" ht="18" x14ac:dyDescent="0.25">
      <c r="B5" s="162">
        <v>2</v>
      </c>
      <c r="C5" s="179" t="s">
        <v>414</v>
      </c>
      <c r="D5" s="366" t="s">
        <v>415</v>
      </c>
      <c r="E5" s="165">
        <f t="shared" si="0"/>
        <v>21</v>
      </c>
      <c r="F5" s="784">
        <v>11</v>
      </c>
      <c r="G5" s="796">
        <v>5</v>
      </c>
      <c r="H5" s="839">
        <v>5.875</v>
      </c>
      <c r="I5" s="791">
        <f t="shared" ref="I5:I37" si="2">+X5+Y5</f>
        <v>11</v>
      </c>
      <c r="J5" s="62">
        <f t="shared" ref="J5:J37" si="3">+(E5+F5*2+I5*3)/6</f>
        <v>12.666666666666666</v>
      </c>
      <c r="K5" s="193" t="s">
        <v>414</v>
      </c>
      <c r="L5" s="654">
        <v>2</v>
      </c>
      <c r="M5" s="669"/>
      <c r="N5" s="671">
        <v>3</v>
      </c>
      <c r="O5" s="745">
        <v>2</v>
      </c>
      <c r="P5" s="384">
        <v>2</v>
      </c>
      <c r="Q5" s="608"/>
      <c r="R5" s="384">
        <v>2</v>
      </c>
      <c r="S5" s="385"/>
      <c r="T5" s="609"/>
      <c r="U5" s="227">
        <f t="shared" si="1"/>
        <v>11</v>
      </c>
      <c r="V5" s="229"/>
      <c r="W5" s="17">
        <v>2</v>
      </c>
      <c r="X5" s="792">
        <v>5.5</v>
      </c>
      <c r="Y5" s="21">
        <v>5.5</v>
      </c>
      <c r="Z5" s="18"/>
      <c r="AA5" s="18"/>
      <c r="AB5" s="18"/>
      <c r="AC5" s="18"/>
      <c r="AD5" s="18"/>
    </row>
    <row r="6" spans="1:30" ht="18" x14ac:dyDescent="0.25">
      <c r="B6" s="162">
        <v>3</v>
      </c>
      <c r="C6" s="179" t="s">
        <v>321</v>
      </c>
      <c r="D6" s="366" t="s">
        <v>416</v>
      </c>
      <c r="E6" s="165">
        <f t="shared" si="0"/>
        <v>14</v>
      </c>
      <c r="F6" s="784">
        <v>14</v>
      </c>
      <c r="G6" s="796">
        <v>8.5</v>
      </c>
      <c r="H6" s="839">
        <v>3.5</v>
      </c>
      <c r="I6" s="791">
        <f t="shared" si="2"/>
        <v>13</v>
      </c>
      <c r="J6" s="62">
        <f t="shared" si="3"/>
        <v>13.5</v>
      </c>
      <c r="K6" s="194" t="s">
        <v>321</v>
      </c>
      <c r="L6" s="654">
        <v>2</v>
      </c>
      <c r="M6" s="670"/>
      <c r="N6" s="670"/>
      <c r="O6" s="745"/>
      <c r="P6" s="384">
        <v>2</v>
      </c>
      <c r="Q6" s="608"/>
      <c r="R6" s="384"/>
      <c r="S6" s="385"/>
      <c r="T6" s="609"/>
      <c r="U6" s="227">
        <f t="shared" si="1"/>
        <v>4</v>
      </c>
      <c r="V6" s="229"/>
      <c r="W6" s="17">
        <v>3</v>
      </c>
      <c r="X6" s="792">
        <v>4</v>
      </c>
      <c r="Y6" s="21">
        <v>9</v>
      </c>
      <c r="Z6" s="18"/>
      <c r="AA6" s="18"/>
      <c r="AB6" s="18"/>
      <c r="AC6" s="18"/>
      <c r="AD6" s="18"/>
    </row>
    <row r="7" spans="1:30" ht="18" x14ac:dyDescent="0.25">
      <c r="B7" s="162">
        <v>4</v>
      </c>
      <c r="C7" s="179" t="s">
        <v>417</v>
      </c>
      <c r="D7" s="366" t="s">
        <v>368</v>
      </c>
      <c r="E7" s="165">
        <f t="shared" si="0"/>
        <v>10</v>
      </c>
      <c r="F7" s="784">
        <v>11</v>
      </c>
      <c r="G7" s="796">
        <v>5</v>
      </c>
      <c r="H7" s="839">
        <v>5.125</v>
      </c>
      <c r="I7" s="791">
        <f t="shared" si="2"/>
        <v>14</v>
      </c>
      <c r="J7" s="62">
        <f t="shared" si="3"/>
        <v>12.333333333333334</v>
      </c>
      <c r="K7" s="194" t="s">
        <v>417</v>
      </c>
      <c r="L7" s="654"/>
      <c r="M7" s="670"/>
      <c r="N7" s="670"/>
      <c r="O7" s="745"/>
      <c r="P7" s="384"/>
      <c r="Q7" s="608"/>
      <c r="R7" s="384"/>
      <c r="S7" s="385"/>
      <c r="T7" s="609"/>
      <c r="U7" s="227">
        <f t="shared" si="1"/>
        <v>0</v>
      </c>
      <c r="V7" s="229"/>
      <c r="W7" s="17">
        <v>4</v>
      </c>
      <c r="X7" s="792">
        <v>8</v>
      </c>
      <c r="Y7" s="21">
        <v>6</v>
      </c>
      <c r="Z7" s="18"/>
      <c r="AA7" s="18"/>
      <c r="AB7" s="18"/>
      <c r="AC7" s="18"/>
      <c r="AD7" s="18"/>
    </row>
    <row r="8" spans="1:30" ht="18" x14ac:dyDescent="0.25">
      <c r="B8" s="162">
        <v>5</v>
      </c>
      <c r="C8" s="179" t="s">
        <v>418</v>
      </c>
      <c r="D8" s="366" t="s">
        <v>419</v>
      </c>
      <c r="E8" s="165">
        <f t="shared" si="0"/>
        <v>10</v>
      </c>
      <c r="F8" s="784">
        <v>12</v>
      </c>
      <c r="G8" s="796">
        <v>5.5</v>
      </c>
      <c r="H8" s="839">
        <v>7</v>
      </c>
      <c r="I8" s="791">
        <f t="shared" si="2"/>
        <v>13</v>
      </c>
      <c r="J8" s="62">
        <f t="shared" si="3"/>
        <v>12.166666666666666</v>
      </c>
      <c r="K8" s="194" t="s">
        <v>418</v>
      </c>
      <c r="L8" s="654"/>
      <c r="M8" s="670"/>
      <c r="N8" s="670"/>
      <c r="O8" s="745"/>
      <c r="P8" s="384"/>
      <c r="Q8" s="608"/>
      <c r="R8" s="384"/>
      <c r="S8" s="385"/>
      <c r="T8" s="609"/>
      <c r="U8" s="227">
        <f t="shared" si="1"/>
        <v>0</v>
      </c>
      <c r="V8" s="229"/>
      <c r="W8" s="17">
        <v>5</v>
      </c>
      <c r="X8" s="792">
        <v>6</v>
      </c>
      <c r="Y8" s="21">
        <v>7</v>
      </c>
      <c r="Z8" s="18"/>
      <c r="AA8" s="18"/>
      <c r="AB8" s="18"/>
      <c r="AC8" s="18"/>
      <c r="AD8" s="18"/>
    </row>
    <row r="9" spans="1:30" ht="18" x14ac:dyDescent="0.25">
      <c r="B9" s="162">
        <v>6</v>
      </c>
      <c r="C9" s="186" t="s">
        <v>421</v>
      </c>
      <c r="D9" s="366" t="s">
        <v>420</v>
      </c>
      <c r="E9" s="165">
        <f t="shared" si="0"/>
        <v>10</v>
      </c>
      <c r="F9" s="784">
        <v>8</v>
      </c>
      <c r="G9" s="796">
        <v>3.5</v>
      </c>
      <c r="H9" s="839">
        <v>3.75</v>
      </c>
      <c r="I9" s="791">
        <f t="shared" si="2"/>
        <v>10</v>
      </c>
      <c r="J9" s="62">
        <f t="shared" si="3"/>
        <v>9.3333333333333339</v>
      </c>
      <c r="K9" s="644" t="s">
        <v>421</v>
      </c>
      <c r="L9" s="654"/>
      <c r="M9" s="670"/>
      <c r="N9" s="670"/>
      <c r="O9" s="745"/>
      <c r="P9" s="384"/>
      <c r="Q9" s="608"/>
      <c r="R9" s="384"/>
      <c r="S9" s="385"/>
      <c r="T9" s="609"/>
      <c r="U9" s="227">
        <f t="shared" si="1"/>
        <v>0</v>
      </c>
      <c r="V9" s="229"/>
      <c r="W9" s="17">
        <v>6</v>
      </c>
      <c r="X9" s="792">
        <v>2.5</v>
      </c>
      <c r="Y9" s="21">
        <v>7.5</v>
      </c>
      <c r="Z9" s="18"/>
      <c r="AA9" s="18"/>
      <c r="AB9" s="18"/>
      <c r="AC9" s="18"/>
      <c r="AD9" s="18"/>
    </row>
    <row r="10" spans="1:30" ht="18" x14ac:dyDescent="0.25">
      <c r="B10" s="162">
        <v>7</v>
      </c>
      <c r="C10" s="179" t="s">
        <v>422</v>
      </c>
      <c r="D10" s="366" t="s">
        <v>423</v>
      </c>
      <c r="E10" s="165">
        <f t="shared" si="0"/>
        <v>12</v>
      </c>
      <c r="F10" s="784">
        <v>13</v>
      </c>
      <c r="G10" s="796">
        <v>7.5</v>
      </c>
      <c r="H10" s="839">
        <v>3.875</v>
      </c>
      <c r="I10" s="791">
        <f t="shared" si="2"/>
        <v>10</v>
      </c>
      <c r="J10" s="62">
        <f t="shared" si="3"/>
        <v>11.333333333333334</v>
      </c>
      <c r="K10" s="194" t="s">
        <v>422</v>
      </c>
      <c r="L10" s="654"/>
      <c r="M10" s="670"/>
      <c r="N10" s="670"/>
      <c r="O10" s="745"/>
      <c r="P10" s="384">
        <v>2</v>
      </c>
      <c r="Q10" s="608"/>
      <c r="R10" s="384"/>
      <c r="S10" s="385"/>
      <c r="T10" s="609"/>
      <c r="U10" s="227">
        <f t="shared" si="1"/>
        <v>2</v>
      </c>
      <c r="V10" s="229"/>
      <c r="W10" s="17">
        <v>7</v>
      </c>
      <c r="X10" s="792">
        <v>4</v>
      </c>
      <c r="Y10" s="21">
        <v>6</v>
      </c>
      <c r="Z10" s="18"/>
      <c r="AA10" s="18"/>
      <c r="AB10" s="18"/>
      <c r="AC10" s="18"/>
      <c r="AD10" s="18"/>
    </row>
    <row r="11" spans="1:30" ht="18" x14ac:dyDescent="0.25">
      <c r="B11" s="162">
        <v>8</v>
      </c>
      <c r="C11" s="179" t="s">
        <v>424</v>
      </c>
      <c r="D11" s="366" t="s">
        <v>425</v>
      </c>
      <c r="E11" s="165">
        <f t="shared" si="0"/>
        <v>17</v>
      </c>
      <c r="F11" s="784">
        <v>8</v>
      </c>
      <c r="G11" s="796">
        <v>4</v>
      </c>
      <c r="H11" s="839">
        <v>3.25</v>
      </c>
      <c r="I11" s="791">
        <f t="shared" si="2"/>
        <v>6</v>
      </c>
      <c r="J11" s="62">
        <f t="shared" si="3"/>
        <v>8.5</v>
      </c>
      <c r="K11" s="194" t="s">
        <v>424</v>
      </c>
      <c r="L11" s="654">
        <v>2</v>
      </c>
      <c r="M11" s="670">
        <v>2</v>
      </c>
      <c r="N11" s="670"/>
      <c r="O11" s="745"/>
      <c r="P11" s="384">
        <v>2</v>
      </c>
      <c r="Q11" s="608"/>
      <c r="R11" s="384">
        <v>1</v>
      </c>
      <c r="S11" s="385"/>
      <c r="T11" s="609"/>
      <c r="U11" s="227">
        <f t="shared" si="1"/>
        <v>7</v>
      </c>
      <c r="V11" s="229"/>
      <c r="W11" s="17">
        <v>8</v>
      </c>
      <c r="X11" s="792">
        <v>3.5</v>
      </c>
      <c r="Y11" s="21">
        <v>2.5</v>
      </c>
      <c r="Z11" s="18"/>
      <c r="AA11" s="18"/>
      <c r="AB11" s="18"/>
      <c r="AC11" s="18"/>
      <c r="AD11" s="18"/>
    </row>
    <row r="12" spans="1:30" ht="18" x14ac:dyDescent="0.25">
      <c r="B12" s="162">
        <v>9</v>
      </c>
      <c r="C12" s="188" t="s">
        <v>426</v>
      </c>
      <c r="D12" s="366" t="s">
        <v>201</v>
      </c>
      <c r="E12" s="165">
        <f t="shared" si="0"/>
        <v>21</v>
      </c>
      <c r="F12" s="784">
        <v>11</v>
      </c>
      <c r="G12" s="796">
        <v>5.5</v>
      </c>
      <c r="H12" s="839">
        <v>4.625</v>
      </c>
      <c r="I12" s="791">
        <f t="shared" si="2"/>
        <v>7</v>
      </c>
      <c r="J12" s="62">
        <f t="shared" si="3"/>
        <v>10.666666666666666</v>
      </c>
      <c r="K12" s="194" t="s">
        <v>426</v>
      </c>
      <c r="L12" s="654">
        <v>3</v>
      </c>
      <c r="M12" s="671">
        <v>2</v>
      </c>
      <c r="N12" s="670"/>
      <c r="O12" s="745">
        <v>2</v>
      </c>
      <c r="P12" s="384">
        <v>2</v>
      </c>
      <c r="Q12" s="608"/>
      <c r="R12" s="384">
        <v>2</v>
      </c>
      <c r="S12" s="385"/>
      <c r="T12" s="609"/>
      <c r="U12" s="227">
        <f t="shared" si="1"/>
        <v>11</v>
      </c>
      <c r="V12" s="229"/>
      <c r="W12" s="17">
        <v>9</v>
      </c>
      <c r="X12" s="792">
        <v>2.5</v>
      </c>
      <c r="Y12" s="21">
        <v>4.5</v>
      </c>
      <c r="Z12" s="18"/>
      <c r="AA12" s="18"/>
      <c r="AB12" s="18"/>
      <c r="AC12" s="18"/>
      <c r="AD12" s="18"/>
    </row>
    <row r="13" spans="1:30" ht="18" x14ac:dyDescent="0.25">
      <c r="B13" s="162">
        <v>10</v>
      </c>
      <c r="C13" s="188" t="s">
        <v>427</v>
      </c>
      <c r="D13" s="366" t="s">
        <v>428</v>
      </c>
      <c r="E13" s="165">
        <f t="shared" si="0"/>
        <v>12</v>
      </c>
      <c r="F13" s="784">
        <v>6</v>
      </c>
      <c r="G13" s="796">
        <v>2.5</v>
      </c>
      <c r="H13" s="839">
        <v>3.125</v>
      </c>
      <c r="I13" s="791">
        <f t="shared" si="2"/>
        <v>6</v>
      </c>
      <c r="J13" s="62">
        <f t="shared" si="3"/>
        <v>7</v>
      </c>
      <c r="K13" s="194" t="s">
        <v>427</v>
      </c>
      <c r="L13" s="654"/>
      <c r="M13" s="670">
        <v>2</v>
      </c>
      <c r="N13" s="670"/>
      <c r="O13" s="745"/>
      <c r="P13" s="384"/>
      <c r="Q13" s="608"/>
      <c r="R13" s="384"/>
      <c r="S13" s="385"/>
      <c r="T13" s="609"/>
      <c r="U13" s="227">
        <f t="shared" si="1"/>
        <v>2</v>
      </c>
      <c r="V13" s="229"/>
      <c r="W13" s="17">
        <v>10</v>
      </c>
      <c r="X13" s="792">
        <v>2</v>
      </c>
      <c r="Y13" s="21">
        <v>4</v>
      </c>
      <c r="Z13" s="18"/>
      <c r="AA13" s="18"/>
      <c r="AB13" s="18"/>
      <c r="AC13" s="18"/>
      <c r="AD13" s="18"/>
    </row>
    <row r="14" spans="1:30" ht="18" x14ac:dyDescent="0.25">
      <c r="B14" s="162">
        <v>11</v>
      </c>
      <c r="C14" s="188" t="s">
        <v>429</v>
      </c>
      <c r="D14" s="366" t="s">
        <v>430</v>
      </c>
      <c r="E14" s="165">
        <f t="shared" si="0"/>
        <v>20</v>
      </c>
      <c r="F14" s="784">
        <v>12</v>
      </c>
      <c r="G14" s="796">
        <v>5</v>
      </c>
      <c r="H14" s="839">
        <v>6.375</v>
      </c>
      <c r="I14" s="791">
        <f t="shared" si="2"/>
        <v>15</v>
      </c>
      <c r="J14" s="62">
        <f t="shared" si="3"/>
        <v>14.833333333333334</v>
      </c>
      <c r="K14" s="194" t="s">
        <v>429</v>
      </c>
      <c r="L14" s="654">
        <v>2</v>
      </c>
      <c r="M14" s="670">
        <v>2</v>
      </c>
      <c r="N14" s="670"/>
      <c r="O14" s="745">
        <v>2</v>
      </c>
      <c r="P14" s="384">
        <v>2</v>
      </c>
      <c r="Q14" s="608"/>
      <c r="R14" s="384">
        <v>2</v>
      </c>
      <c r="S14" s="385"/>
      <c r="T14" s="609"/>
      <c r="U14" s="227">
        <f t="shared" si="1"/>
        <v>10</v>
      </c>
      <c r="V14" s="229"/>
      <c r="W14" s="17">
        <v>11</v>
      </c>
      <c r="X14" s="792">
        <v>8</v>
      </c>
      <c r="Y14" s="21">
        <v>7</v>
      </c>
      <c r="Z14" s="18"/>
      <c r="AA14" s="18"/>
      <c r="AB14" s="18"/>
      <c r="AC14" s="18"/>
      <c r="AD14" s="18"/>
    </row>
    <row r="15" spans="1:30" ht="18" x14ac:dyDescent="0.25">
      <c r="B15" s="162">
        <v>12</v>
      </c>
      <c r="C15" s="188" t="s">
        <v>431</v>
      </c>
      <c r="D15" s="366" t="s">
        <v>423</v>
      </c>
      <c r="E15" s="165">
        <f t="shared" si="0"/>
        <v>19</v>
      </c>
      <c r="F15" s="784">
        <v>13</v>
      </c>
      <c r="G15" s="796">
        <v>7</v>
      </c>
      <c r="H15" s="839">
        <v>5.75</v>
      </c>
      <c r="I15" s="791">
        <f t="shared" si="2"/>
        <v>15</v>
      </c>
      <c r="J15" s="62">
        <f t="shared" si="3"/>
        <v>15</v>
      </c>
      <c r="K15" s="194" t="s">
        <v>431</v>
      </c>
      <c r="L15" s="654">
        <v>3</v>
      </c>
      <c r="M15" s="670">
        <v>2</v>
      </c>
      <c r="N15" s="670"/>
      <c r="O15" s="745">
        <v>2</v>
      </c>
      <c r="P15" s="384">
        <v>2</v>
      </c>
      <c r="Q15" s="608"/>
      <c r="R15" s="384">
        <v>2</v>
      </c>
      <c r="S15" s="385"/>
      <c r="T15" s="609"/>
      <c r="U15" s="227">
        <f t="shared" si="1"/>
        <v>11</v>
      </c>
      <c r="V15" s="232">
        <v>2</v>
      </c>
      <c r="W15" s="17">
        <v>12</v>
      </c>
      <c r="X15" s="792">
        <v>7</v>
      </c>
      <c r="Y15" s="21">
        <v>8</v>
      </c>
      <c r="Z15" s="18"/>
      <c r="AA15" s="18"/>
      <c r="AB15" s="18"/>
      <c r="AC15" s="18"/>
      <c r="AD15" s="18"/>
    </row>
    <row r="16" spans="1:30" ht="18" x14ac:dyDescent="0.25">
      <c r="B16" s="162">
        <v>13</v>
      </c>
      <c r="C16" s="188" t="s">
        <v>432</v>
      </c>
      <c r="D16" s="366" t="s">
        <v>433</v>
      </c>
      <c r="E16" s="165">
        <f t="shared" si="0"/>
        <v>21</v>
      </c>
      <c r="F16" s="784">
        <v>12</v>
      </c>
      <c r="G16" s="796">
        <v>5.5</v>
      </c>
      <c r="H16" s="839">
        <v>7.125</v>
      </c>
      <c r="I16" s="791">
        <f t="shared" si="2"/>
        <v>15</v>
      </c>
      <c r="J16" s="62">
        <f t="shared" si="3"/>
        <v>15</v>
      </c>
      <c r="K16" s="194" t="s">
        <v>432</v>
      </c>
      <c r="L16" s="654"/>
      <c r="M16" s="670">
        <v>2</v>
      </c>
      <c r="N16" s="671">
        <v>2</v>
      </c>
      <c r="O16" s="745">
        <v>3</v>
      </c>
      <c r="P16" s="384">
        <v>2</v>
      </c>
      <c r="Q16" s="608"/>
      <c r="R16" s="384">
        <v>2</v>
      </c>
      <c r="S16" s="385"/>
      <c r="T16" s="609"/>
      <c r="U16" s="227">
        <f t="shared" si="1"/>
        <v>11</v>
      </c>
      <c r="V16" s="229"/>
      <c r="W16" s="17">
        <v>13</v>
      </c>
      <c r="X16" s="793">
        <v>8</v>
      </c>
      <c r="Y16" s="21">
        <v>7</v>
      </c>
      <c r="Z16" s="18"/>
      <c r="AA16" s="18"/>
      <c r="AB16" s="18"/>
      <c r="AC16" s="18"/>
      <c r="AD16" s="18"/>
    </row>
    <row r="17" spans="2:30" ht="18" x14ac:dyDescent="0.25">
      <c r="B17" s="162">
        <v>14</v>
      </c>
      <c r="C17" s="186" t="s">
        <v>434</v>
      </c>
      <c r="D17" s="366" t="s">
        <v>435</v>
      </c>
      <c r="E17" s="165">
        <f t="shared" si="0"/>
        <v>14</v>
      </c>
      <c r="F17" s="784">
        <v>13</v>
      </c>
      <c r="G17" s="796">
        <v>7</v>
      </c>
      <c r="H17" s="839">
        <v>5.625</v>
      </c>
      <c r="I17" s="791">
        <f t="shared" si="2"/>
        <v>10</v>
      </c>
      <c r="J17" s="62">
        <f t="shared" si="3"/>
        <v>11.666666666666666</v>
      </c>
      <c r="K17" s="644" t="s">
        <v>434</v>
      </c>
      <c r="L17" s="654">
        <v>2</v>
      </c>
      <c r="M17" s="670"/>
      <c r="N17" s="670"/>
      <c r="O17" s="745">
        <v>2</v>
      </c>
      <c r="P17" s="384"/>
      <c r="Q17" s="608"/>
      <c r="R17" s="390"/>
      <c r="S17" s="385"/>
      <c r="T17" s="609"/>
      <c r="U17" s="227">
        <f t="shared" si="1"/>
        <v>4</v>
      </c>
      <c r="V17" s="229"/>
      <c r="W17" s="17">
        <v>14</v>
      </c>
      <c r="X17" s="792">
        <v>5.5</v>
      </c>
      <c r="Y17" s="21">
        <v>4.5</v>
      </c>
      <c r="Z17" s="18"/>
      <c r="AA17" s="18"/>
      <c r="AB17" s="18"/>
      <c r="AC17" s="18"/>
      <c r="AD17" s="18"/>
    </row>
    <row r="18" spans="2:30" ht="18" x14ac:dyDescent="0.25">
      <c r="B18" s="162">
        <v>15</v>
      </c>
      <c r="C18" s="188" t="s">
        <v>436</v>
      </c>
      <c r="D18" s="366" t="s">
        <v>437</v>
      </c>
      <c r="E18" s="165">
        <f t="shared" si="0"/>
        <v>12</v>
      </c>
      <c r="F18" s="784">
        <v>8</v>
      </c>
      <c r="G18" s="796">
        <v>4</v>
      </c>
      <c r="H18" s="839">
        <v>4.125</v>
      </c>
      <c r="I18" s="791">
        <f t="shared" si="2"/>
        <v>8</v>
      </c>
      <c r="J18" s="62">
        <f t="shared" si="3"/>
        <v>8.6666666666666661</v>
      </c>
      <c r="K18" s="194" t="s">
        <v>436</v>
      </c>
      <c r="L18" s="654">
        <v>2</v>
      </c>
      <c r="M18" s="671"/>
      <c r="N18" s="670"/>
      <c r="O18" s="745"/>
      <c r="P18" s="384"/>
      <c r="Q18" s="608"/>
      <c r="R18" s="384"/>
      <c r="S18" s="385"/>
      <c r="T18" s="609"/>
      <c r="U18" s="227">
        <f t="shared" si="1"/>
        <v>2</v>
      </c>
      <c r="V18" s="229"/>
      <c r="W18" s="17">
        <v>15</v>
      </c>
      <c r="X18" s="792">
        <v>0.5</v>
      </c>
      <c r="Y18" s="21">
        <v>7.5</v>
      </c>
      <c r="Z18" s="18"/>
      <c r="AA18" s="18"/>
      <c r="AB18" s="18"/>
      <c r="AC18" s="18"/>
      <c r="AD18" s="18"/>
    </row>
    <row r="19" spans="2:30" ht="18" x14ac:dyDescent="0.25">
      <c r="B19" s="162">
        <v>16</v>
      </c>
      <c r="C19" s="188" t="s">
        <v>438</v>
      </c>
      <c r="D19" s="367" t="s">
        <v>439</v>
      </c>
      <c r="E19" s="165">
        <f t="shared" si="0"/>
        <v>10</v>
      </c>
      <c r="F19" s="784">
        <v>10</v>
      </c>
      <c r="G19" s="796">
        <v>4.5</v>
      </c>
      <c r="H19" s="839">
        <v>5.875</v>
      </c>
      <c r="I19" s="791">
        <f t="shared" si="2"/>
        <v>6</v>
      </c>
      <c r="J19" s="62">
        <f t="shared" si="3"/>
        <v>8</v>
      </c>
      <c r="K19" s="194" t="s">
        <v>438</v>
      </c>
      <c r="L19" s="654"/>
      <c r="M19" s="670"/>
      <c r="N19" s="670"/>
      <c r="O19" s="745"/>
      <c r="P19" s="408"/>
      <c r="Q19" s="608"/>
      <c r="R19" s="384"/>
      <c r="S19" s="385"/>
      <c r="T19" s="609"/>
      <c r="U19" s="227">
        <f t="shared" si="1"/>
        <v>0</v>
      </c>
      <c r="V19" s="229"/>
      <c r="W19" s="17">
        <v>16</v>
      </c>
      <c r="X19" s="792">
        <v>2.5</v>
      </c>
      <c r="Y19" s="21">
        <v>3.5</v>
      </c>
      <c r="Z19" s="18"/>
      <c r="AA19" s="18"/>
      <c r="AB19" s="18"/>
      <c r="AC19" s="18"/>
      <c r="AD19" s="18"/>
    </row>
    <row r="20" spans="2:30" ht="18" x14ac:dyDescent="0.25">
      <c r="B20" s="162">
        <v>17</v>
      </c>
      <c r="C20" s="188" t="s">
        <v>440</v>
      </c>
      <c r="D20" s="366" t="s">
        <v>441</v>
      </c>
      <c r="E20" s="165">
        <f t="shared" si="0"/>
        <v>10</v>
      </c>
      <c r="F20" s="784">
        <v>5</v>
      </c>
      <c r="G20" s="796">
        <v>0.5</v>
      </c>
      <c r="H20" s="839">
        <v>5.875</v>
      </c>
      <c r="I20" s="791">
        <f t="shared" si="2"/>
        <v>9</v>
      </c>
      <c r="J20" s="62">
        <f t="shared" si="3"/>
        <v>7.833333333333333</v>
      </c>
      <c r="K20" s="194" t="s">
        <v>440</v>
      </c>
      <c r="L20" s="655"/>
      <c r="M20" s="670"/>
      <c r="N20" s="670"/>
      <c r="O20" s="745"/>
      <c r="P20" s="384"/>
      <c r="Q20" s="608"/>
      <c r="R20" s="384"/>
      <c r="S20" s="385"/>
      <c r="T20" s="609"/>
      <c r="U20" s="227">
        <f t="shared" si="1"/>
        <v>0</v>
      </c>
      <c r="V20" s="229"/>
      <c r="W20" s="17">
        <v>17</v>
      </c>
      <c r="X20" s="792">
        <v>6</v>
      </c>
      <c r="Y20" s="21">
        <v>3</v>
      </c>
      <c r="Z20" s="18"/>
      <c r="AA20" s="18"/>
      <c r="AB20" s="18"/>
      <c r="AC20" s="18"/>
      <c r="AD20" s="18"/>
    </row>
    <row r="21" spans="2:30" ht="18" x14ac:dyDescent="0.25">
      <c r="B21" s="162">
        <v>18</v>
      </c>
      <c r="C21" s="188" t="s">
        <v>442</v>
      </c>
      <c r="D21" s="366" t="s">
        <v>443</v>
      </c>
      <c r="E21" s="165">
        <f t="shared" si="0"/>
        <v>12</v>
      </c>
      <c r="F21" s="784">
        <v>3</v>
      </c>
      <c r="G21" s="796">
        <v>0.5</v>
      </c>
      <c r="H21" s="839">
        <v>1.875</v>
      </c>
      <c r="I21" s="791">
        <f t="shared" si="2"/>
        <v>8</v>
      </c>
      <c r="J21" s="62">
        <f t="shared" si="3"/>
        <v>7</v>
      </c>
      <c r="K21" s="194" t="s">
        <v>442</v>
      </c>
      <c r="L21" s="654"/>
      <c r="M21" s="670"/>
      <c r="N21" s="670"/>
      <c r="O21" s="745">
        <v>2</v>
      </c>
      <c r="P21" s="384"/>
      <c r="Q21" s="608"/>
      <c r="R21" s="384"/>
      <c r="S21" s="385"/>
      <c r="T21" s="609"/>
      <c r="U21" s="227">
        <f t="shared" si="1"/>
        <v>2</v>
      </c>
      <c r="V21" s="229"/>
      <c r="W21" s="17">
        <v>18</v>
      </c>
      <c r="X21" s="792">
        <v>4</v>
      </c>
      <c r="Y21" s="21">
        <v>4</v>
      </c>
      <c r="Z21" s="18"/>
      <c r="AA21" s="18"/>
      <c r="AB21" s="18"/>
      <c r="AC21" s="18"/>
      <c r="AD21" s="18"/>
    </row>
    <row r="22" spans="2:30" ht="18" x14ac:dyDescent="0.25">
      <c r="B22" s="162">
        <v>19</v>
      </c>
      <c r="C22" s="188" t="s">
        <v>444</v>
      </c>
      <c r="D22" s="366" t="s">
        <v>445</v>
      </c>
      <c r="E22" s="165">
        <f t="shared" si="0"/>
        <v>17</v>
      </c>
      <c r="F22" s="784">
        <v>6</v>
      </c>
      <c r="G22" s="796">
        <v>2.5</v>
      </c>
      <c r="H22" s="839">
        <v>6.125</v>
      </c>
      <c r="I22" s="791">
        <f t="shared" si="2"/>
        <v>10</v>
      </c>
      <c r="J22" s="62">
        <f t="shared" si="3"/>
        <v>9.8333333333333339</v>
      </c>
      <c r="K22" s="194" t="s">
        <v>444</v>
      </c>
      <c r="L22" s="654"/>
      <c r="M22" s="670">
        <v>2</v>
      </c>
      <c r="N22" s="670"/>
      <c r="O22" s="745">
        <v>2</v>
      </c>
      <c r="P22" s="384">
        <v>2</v>
      </c>
      <c r="Q22" s="608"/>
      <c r="R22" s="384">
        <v>1</v>
      </c>
      <c r="S22" s="385"/>
      <c r="T22" s="609"/>
      <c r="U22" s="227">
        <f t="shared" si="1"/>
        <v>7</v>
      </c>
      <c r="V22" s="229"/>
      <c r="W22" s="17">
        <v>19</v>
      </c>
      <c r="X22" s="792">
        <v>4</v>
      </c>
      <c r="Y22" s="21">
        <v>6</v>
      </c>
      <c r="Z22" s="18"/>
      <c r="AA22" s="18"/>
      <c r="AB22" s="18"/>
      <c r="AC22" s="18"/>
      <c r="AD22" s="18"/>
    </row>
    <row r="23" spans="2:30" ht="18" x14ac:dyDescent="0.25">
      <c r="B23" s="162">
        <v>20</v>
      </c>
      <c r="C23" s="188" t="s">
        <v>67</v>
      </c>
      <c r="D23" s="366" t="s">
        <v>286</v>
      </c>
      <c r="E23" s="165">
        <f t="shared" si="0"/>
        <v>10</v>
      </c>
      <c r="F23" s="784">
        <v>10</v>
      </c>
      <c r="G23" s="796">
        <v>4</v>
      </c>
      <c r="H23" s="839">
        <v>7.25</v>
      </c>
      <c r="I23" s="791">
        <f t="shared" si="2"/>
        <v>10</v>
      </c>
      <c r="J23" s="62">
        <f t="shared" si="3"/>
        <v>10</v>
      </c>
      <c r="K23" s="194" t="s">
        <v>67</v>
      </c>
      <c r="L23" s="654"/>
      <c r="M23" s="670"/>
      <c r="N23" s="670"/>
      <c r="O23" s="745"/>
      <c r="P23" s="384"/>
      <c r="Q23" s="608"/>
      <c r="R23" s="384"/>
      <c r="S23" s="385"/>
      <c r="T23" s="609"/>
      <c r="U23" s="227">
        <f t="shared" si="1"/>
        <v>0</v>
      </c>
      <c r="V23" s="229"/>
      <c r="W23" s="17">
        <v>20</v>
      </c>
      <c r="X23" s="792">
        <v>4.5</v>
      </c>
      <c r="Y23" s="21">
        <v>5.5</v>
      </c>
      <c r="Z23" s="18"/>
      <c r="AA23" s="18"/>
      <c r="AB23" s="18"/>
      <c r="AC23" s="18"/>
      <c r="AD23" s="18"/>
    </row>
    <row r="24" spans="2:30" ht="18" x14ac:dyDescent="0.25">
      <c r="B24" s="162">
        <v>21</v>
      </c>
      <c r="C24" s="188" t="s">
        <v>446</v>
      </c>
      <c r="D24" s="366" t="s">
        <v>312</v>
      </c>
      <c r="E24" s="165">
        <f t="shared" si="0"/>
        <v>14</v>
      </c>
      <c r="F24" s="784">
        <v>12</v>
      </c>
      <c r="G24" s="796">
        <v>7</v>
      </c>
      <c r="H24" s="839">
        <v>2.625</v>
      </c>
      <c r="I24" s="791">
        <f t="shared" si="2"/>
        <v>5</v>
      </c>
      <c r="J24" s="62">
        <f t="shared" si="3"/>
        <v>8.8333333333333339</v>
      </c>
      <c r="K24" s="194" t="s">
        <v>446</v>
      </c>
      <c r="L24" s="654"/>
      <c r="M24" s="670">
        <v>2</v>
      </c>
      <c r="N24" s="670"/>
      <c r="O24" s="745">
        <v>2</v>
      </c>
      <c r="P24" s="384"/>
      <c r="Q24" s="608"/>
      <c r="R24" s="384"/>
      <c r="S24" s="385"/>
      <c r="T24" s="609"/>
      <c r="U24" s="227">
        <f t="shared" si="1"/>
        <v>4</v>
      </c>
      <c r="V24" s="229"/>
      <c r="W24" s="17">
        <v>21</v>
      </c>
      <c r="X24" s="792">
        <v>2</v>
      </c>
      <c r="Y24" s="21">
        <v>3</v>
      </c>
      <c r="Z24" s="18"/>
      <c r="AA24" s="18"/>
      <c r="AB24" s="18"/>
      <c r="AC24" s="18"/>
      <c r="AD24" s="18"/>
    </row>
    <row r="25" spans="2:30" ht="18" x14ac:dyDescent="0.25">
      <c r="B25" s="162">
        <v>22</v>
      </c>
      <c r="C25" s="188" t="s">
        <v>447</v>
      </c>
      <c r="D25" s="366" t="s">
        <v>448</v>
      </c>
      <c r="E25" s="165">
        <f t="shared" si="0"/>
        <v>14</v>
      </c>
      <c r="F25" s="784">
        <v>17</v>
      </c>
      <c r="G25" s="796">
        <v>8.5</v>
      </c>
      <c r="H25" s="839">
        <v>7.5</v>
      </c>
      <c r="I25" s="791">
        <f t="shared" si="2"/>
        <v>13</v>
      </c>
      <c r="J25" s="62">
        <f t="shared" si="3"/>
        <v>14.5</v>
      </c>
      <c r="K25" s="194" t="s">
        <v>447</v>
      </c>
      <c r="L25" s="654"/>
      <c r="M25" s="672"/>
      <c r="N25" s="672"/>
      <c r="O25" s="753">
        <v>2</v>
      </c>
      <c r="P25" s="384">
        <v>2</v>
      </c>
      <c r="Q25" s="387"/>
      <c r="R25" s="384"/>
      <c r="S25" s="386"/>
      <c r="T25" s="609"/>
      <c r="U25" s="227">
        <f t="shared" si="1"/>
        <v>4</v>
      </c>
      <c r="V25" s="229"/>
      <c r="W25" s="17">
        <v>22</v>
      </c>
      <c r="X25" s="792">
        <v>6.5</v>
      </c>
      <c r="Y25" s="21">
        <v>6.5</v>
      </c>
      <c r="Z25" s="18"/>
      <c r="AA25" s="18"/>
      <c r="AB25" s="18"/>
      <c r="AC25" s="18"/>
      <c r="AD25" s="18"/>
    </row>
    <row r="26" spans="2:30" ht="18" x14ac:dyDescent="0.25">
      <c r="B26" s="162">
        <v>23</v>
      </c>
      <c r="C26" s="188" t="s">
        <v>449</v>
      </c>
      <c r="D26" s="366" t="s">
        <v>450</v>
      </c>
      <c r="E26" s="165">
        <f t="shared" si="0"/>
        <v>17</v>
      </c>
      <c r="F26" s="784">
        <v>9</v>
      </c>
      <c r="G26" s="796">
        <v>4</v>
      </c>
      <c r="H26" s="839">
        <v>4.25</v>
      </c>
      <c r="I26" s="791">
        <f t="shared" si="2"/>
        <v>10</v>
      </c>
      <c r="J26" s="62">
        <f t="shared" si="3"/>
        <v>10.833333333333334</v>
      </c>
      <c r="K26" s="194" t="s">
        <v>449</v>
      </c>
      <c r="L26" s="654">
        <v>2</v>
      </c>
      <c r="M26" s="672"/>
      <c r="N26" s="672"/>
      <c r="O26" s="746">
        <v>2</v>
      </c>
      <c r="P26" s="384">
        <v>2</v>
      </c>
      <c r="Q26" s="387"/>
      <c r="R26" s="384">
        <v>1</v>
      </c>
      <c r="S26" s="386"/>
      <c r="T26" s="609"/>
      <c r="U26" s="227">
        <f t="shared" si="1"/>
        <v>7</v>
      </c>
      <c r="V26" s="229"/>
      <c r="W26" s="17">
        <v>23</v>
      </c>
      <c r="X26" s="792">
        <v>5.5</v>
      </c>
      <c r="Y26" s="21">
        <v>4.5</v>
      </c>
      <c r="Z26" s="18"/>
      <c r="AA26" s="18"/>
      <c r="AB26" s="18"/>
      <c r="AC26" s="18"/>
      <c r="AD26" s="18"/>
    </row>
    <row r="27" spans="2:30" ht="18" x14ac:dyDescent="0.25">
      <c r="B27" s="162">
        <v>24</v>
      </c>
      <c r="C27" s="188" t="s">
        <v>451</v>
      </c>
      <c r="D27" s="366" t="s">
        <v>452</v>
      </c>
      <c r="E27" s="165">
        <f t="shared" si="0"/>
        <v>22</v>
      </c>
      <c r="F27" s="784">
        <v>16</v>
      </c>
      <c r="G27" s="796">
        <v>7</v>
      </c>
      <c r="H27" s="839">
        <v>8.5</v>
      </c>
      <c r="I27" s="791">
        <f t="shared" si="2"/>
        <v>13</v>
      </c>
      <c r="J27" s="62">
        <f t="shared" si="3"/>
        <v>15.5</v>
      </c>
      <c r="K27" s="194" t="s">
        <v>451</v>
      </c>
      <c r="L27" s="654">
        <v>2</v>
      </c>
      <c r="M27" s="672">
        <v>2</v>
      </c>
      <c r="N27" s="672">
        <v>2</v>
      </c>
      <c r="O27" s="746">
        <v>2</v>
      </c>
      <c r="P27" s="384">
        <v>2</v>
      </c>
      <c r="Q27" s="387"/>
      <c r="R27" s="384">
        <v>2</v>
      </c>
      <c r="S27" s="386"/>
      <c r="T27" s="609"/>
      <c r="U27" s="227">
        <f t="shared" si="1"/>
        <v>12</v>
      </c>
      <c r="V27" s="229"/>
      <c r="W27" s="17">
        <v>24</v>
      </c>
      <c r="X27" s="792">
        <v>5</v>
      </c>
      <c r="Y27" s="21">
        <v>8</v>
      </c>
      <c r="Z27" s="18"/>
      <c r="AA27" s="18"/>
      <c r="AB27" s="18"/>
      <c r="AC27" s="18"/>
      <c r="AD27" s="18"/>
    </row>
    <row r="28" spans="2:30" ht="18" x14ac:dyDescent="0.25">
      <c r="B28" s="162">
        <v>25</v>
      </c>
      <c r="C28" s="188" t="s">
        <v>453</v>
      </c>
      <c r="D28" s="366" t="s">
        <v>454</v>
      </c>
      <c r="E28" s="165">
        <f t="shared" si="0"/>
        <v>12</v>
      </c>
      <c r="F28" s="784">
        <v>8</v>
      </c>
      <c r="G28" s="796">
        <v>2.5</v>
      </c>
      <c r="H28" s="839">
        <v>5.375</v>
      </c>
      <c r="I28" s="791">
        <f t="shared" si="2"/>
        <v>11</v>
      </c>
      <c r="J28" s="62">
        <f t="shared" si="3"/>
        <v>10.166666666666666</v>
      </c>
      <c r="K28" s="194" t="s">
        <v>453</v>
      </c>
      <c r="L28" s="654"/>
      <c r="M28" s="672"/>
      <c r="N28" s="672"/>
      <c r="O28" s="746"/>
      <c r="P28" s="384">
        <v>2</v>
      </c>
      <c r="Q28" s="387"/>
      <c r="R28" s="384"/>
      <c r="S28" s="386"/>
      <c r="T28" s="609"/>
      <c r="U28" s="227">
        <f t="shared" si="1"/>
        <v>2</v>
      </c>
      <c r="V28" s="229"/>
      <c r="W28" s="17">
        <v>25</v>
      </c>
      <c r="X28" s="793">
        <v>4</v>
      </c>
      <c r="Y28" s="21">
        <v>7</v>
      </c>
      <c r="Z28" s="18"/>
      <c r="AA28" s="18"/>
      <c r="AB28" s="18"/>
      <c r="AC28" s="18"/>
      <c r="AD28" s="18"/>
    </row>
    <row r="29" spans="2:30" ht="18" x14ac:dyDescent="0.25">
      <c r="B29" s="162">
        <v>26</v>
      </c>
      <c r="C29" s="188" t="s">
        <v>455</v>
      </c>
      <c r="D29" s="366" t="s">
        <v>456</v>
      </c>
      <c r="E29" s="165">
        <f t="shared" si="0"/>
        <v>18</v>
      </c>
      <c r="F29" s="784">
        <v>12</v>
      </c>
      <c r="G29" s="796">
        <v>5.5</v>
      </c>
      <c r="H29" s="839">
        <v>7</v>
      </c>
      <c r="I29" s="791">
        <f t="shared" si="2"/>
        <v>15</v>
      </c>
      <c r="J29" s="62">
        <f t="shared" si="3"/>
        <v>14.5</v>
      </c>
      <c r="K29" s="194" t="s">
        <v>455</v>
      </c>
      <c r="L29" s="654">
        <v>3</v>
      </c>
      <c r="M29" s="672">
        <v>2</v>
      </c>
      <c r="N29" s="672"/>
      <c r="O29" s="746">
        <v>2</v>
      </c>
      <c r="P29" s="384"/>
      <c r="Q29" s="387"/>
      <c r="R29" s="384">
        <v>1</v>
      </c>
      <c r="S29" s="386"/>
      <c r="T29" s="609"/>
      <c r="U29" s="227">
        <f t="shared" si="1"/>
        <v>8</v>
      </c>
      <c r="V29" s="229"/>
      <c r="W29" s="17">
        <v>26</v>
      </c>
      <c r="X29" s="792">
        <v>7.5</v>
      </c>
      <c r="Y29" s="21">
        <v>7.5</v>
      </c>
      <c r="Z29" s="18"/>
      <c r="AA29" s="18"/>
      <c r="AB29" s="18"/>
      <c r="AC29" s="18"/>
      <c r="AD29" s="18"/>
    </row>
    <row r="30" spans="2:30" ht="18" x14ac:dyDescent="0.25">
      <c r="B30" s="162">
        <v>27</v>
      </c>
      <c r="C30" s="188" t="s">
        <v>457</v>
      </c>
      <c r="D30" s="366" t="s">
        <v>458</v>
      </c>
      <c r="E30" s="165">
        <f t="shared" si="0"/>
        <v>12</v>
      </c>
      <c r="F30" s="784">
        <v>10</v>
      </c>
      <c r="G30" s="796">
        <v>4</v>
      </c>
      <c r="H30" s="839">
        <v>7</v>
      </c>
      <c r="I30" s="791">
        <f t="shared" si="2"/>
        <v>12</v>
      </c>
      <c r="J30" s="62">
        <f t="shared" si="3"/>
        <v>11.333333333333334</v>
      </c>
      <c r="K30" s="194" t="s">
        <v>457</v>
      </c>
      <c r="L30" s="654"/>
      <c r="M30" s="672"/>
      <c r="N30" s="672"/>
      <c r="O30" s="746"/>
      <c r="P30" s="384">
        <v>2</v>
      </c>
      <c r="Q30" s="387"/>
      <c r="R30" s="384"/>
      <c r="S30" s="386"/>
      <c r="T30" s="609"/>
      <c r="U30" s="227">
        <f t="shared" si="1"/>
        <v>2</v>
      </c>
      <c r="V30" s="229"/>
      <c r="W30" s="17">
        <v>27</v>
      </c>
      <c r="X30" s="792">
        <v>5</v>
      </c>
      <c r="Y30" s="21">
        <v>7</v>
      </c>
      <c r="Z30" s="18"/>
      <c r="AA30" s="18"/>
      <c r="AB30" s="18"/>
      <c r="AC30" s="18"/>
      <c r="AD30" s="18"/>
    </row>
    <row r="31" spans="2:30" ht="18" x14ac:dyDescent="0.25">
      <c r="B31" s="162">
        <v>28</v>
      </c>
      <c r="C31" s="188" t="s">
        <v>459</v>
      </c>
      <c r="D31" s="366" t="s">
        <v>460</v>
      </c>
      <c r="E31" s="165">
        <f t="shared" si="0"/>
        <v>14</v>
      </c>
      <c r="F31" s="784">
        <v>8</v>
      </c>
      <c r="G31" s="796">
        <v>4</v>
      </c>
      <c r="H31" s="839">
        <v>3.375</v>
      </c>
      <c r="I31" s="791">
        <f t="shared" si="2"/>
        <v>10</v>
      </c>
      <c r="J31" s="62">
        <f t="shared" si="3"/>
        <v>10</v>
      </c>
      <c r="K31" s="194" t="s">
        <v>459</v>
      </c>
      <c r="L31" s="654">
        <v>2</v>
      </c>
      <c r="M31" s="672"/>
      <c r="N31" s="672"/>
      <c r="O31" s="746">
        <v>2</v>
      </c>
      <c r="P31" s="384"/>
      <c r="Q31" s="387"/>
      <c r="R31" s="384"/>
      <c r="S31" s="386"/>
      <c r="T31" s="609"/>
      <c r="U31" s="227">
        <f t="shared" si="1"/>
        <v>4</v>
      </c>
      <c r="V31" s="229"/>
      <c r="W31" s="17">
        <v>28</v>
      </c>
      <c r="X31" s="792">
        <v>3.5</v>
      </c>
      <c r="Y31" s="21">
        <v>6.5</v>
      </c>
      <c r="Z31" s="18"/>
      <c r="AA31" s="18"/>
      <c r="AB31" s="18"/>
      <c r="AC31" s="18"/>
      <c r="AD31" s="18"/>
    </row>
    <row r="32" spans="2:30" ht="18" x14ac:dyDescent="0.25">
      <c r="B32" s="162">
        <v>29</v>
      </c>
      <c r="C32" s="201" t="s">
        <v>462</v>
      </c>
      <c r="D32" s="366" t="s">
        <v>461</v>
      </c>
      <c r="E32" s="165">
        <f t="shared" si="0"/>
        <v>12</v>
      </c>
      <c r="F32" s="784">
        <v>11</v>
      </c>
      <c r="G32" s="796">
        <v>5.5</v>
      </c>
      <c r="H32" s="839">
        <v>5.125</v>
      </c>
      <c r="I32" s="791">
        <f t="shared" si="2"/>
        <v>9</v>
      </c>
      <c r="J32" s="62">
        <f t="shared" si="3"/>
        <v>10.166666666666666</v>
      </c>
      <c r="K32" s="196" t="s">
        <v>462</v>
      </c>
      <c r="L32" s="654"/>
      <c r="M32" s="672"/>
      <c r="N32" s="672"/>
      <c r="O32" s="746">
        <v>2</v>
      </c>
      <c r="P32" s="413"/>
      <c r="Q32" s="387"/>
      <c r="R32" s="384"/>
      <c r="S32" s="386"/>
      <c r="T32" s="609"/>
      <c r="U32" s="227">
        <f t="shared" si="1"/>
        <v>2</v>
      </c>
      <c r="V32" s="229"/>
      <c r="W32" s="17">
        <v>29</v>
      </c>
      <c r="X32" s="792">
        <v>3</v>
      </c>
      <c r="Y32" s="21">
        <v>6</v>
      </c>
      <c r="Z32" s="18"/>
      <c r="AA32" s="18"/>
      <c r="AB32" s="18"/>
      <c r="AC32" s="18"/>
      <c r="AD32" s="18"/>
    </row>
    <row r="33" spans="2:30" ht="18" x14ac:dyDescent="0.25">
      <c r="B33" s="162">
        <v>30</v>
      </c>
      <c r="C33" s="188" t="s">
        <v>463</v>
      </c>
      <c r="D33" s="368" t="s">
        <v>464</v>
      </c>
      <c r="E33" s="165">
        <f t="shared" si="0"/>
        <v>16</v>
      </c>
      <c r="F33" s="784">
        <v>12</v>
      </c>
      <c r="G33" s="796">
        <v>5.5</v>
      </c>
      <c r="H33" s="839">
        <v>5.125</v>
      </c>
      <c r="I33" s="791">
        <f t="shared" si="2"/>
        <v>8</v>
      </c>
      <c r="J33" s="62">
        <f t="shared" si="3"/>
        <v>10.666666666666666</v>
      </c>
      <c r="K33" s="194" t="s">
        <v>463</v>
      </c>
      <c r="L33" s="656">
        <v>3</v>
      </c>
      <c r="M33" s="673"/>
      <c r="N33" s="673"/>
      <c r="O33" s="752">
        <v>2</v>
      </c>
      <c r="P33" s="388">
        <v>2</v>
      </c>
      <c r="Q33" s="612"/>
      <c r="R33" s="388">
        <v>1</v>
      </c>
      <c r="S33" s="389"/>
      <c r="T33" s="613"/>
      <c r="U33" s="227">
        <f t="shared" si="1"/>
        <v>8</v>
      </c>
      <c r="V33" s="230">
        <v>2</v>
      </c>
      <c r="W33" s="17">
        <v>30</v>
      </c>
      <c r="X33" s="794">
        <v>2.5</v>
      </c>
      <c r="Y33" s="21">
        <v>5.5</v>
      </c>
      <c r="Z33" s="18"/>
      <c r="AA33" s="18"/>
      <c r="AB33" s="18"/>
      <c r="AC33" s="18"/>
      <c r="AD33" s="18"/>
    </row>
    <row r="34" spans="2:30" ht="18" x14ac:dyDescent="0.25">
      <c r="B34" s="162">
        <v>31</v>
      </c>
      <c r="C34" s="188" t="s">
        <v>465</v>
      </c>
      <c r="D34" s="369" t="s">
        <v>466</v>
      </c>
      <c r="E34" s="165">
        <f t="shared" si="0"/>
        <v>17</v>
      </c>
      <c r="F34" s="784">
        <v>9</v>
      </c>
      <c r="G34" s="796">
        <v>4</v>
      </c>
      <c r="H34" s="839">
        <v>4.75</v>
      </c>
      <c r="I34" s="791">
        <f t="shared" si="2"/>
        <v>10</v>
      </c>
      <c r="J34" s="62">
        <f t="shared" si="3"/>
        <v>10.833333333333334</v>
      </c>
      <c r="K34" s="194" t="s">
        <v>465</v>
      </c>
      <c r="L34" s="654"/>
      <c r="M34" s="672">
        <v>2</v>
      </c>
      <c r="N34" s="687"/>
      <c r="O34" s="746">
        <v>2</v>
      </c>
      <c r="P34" s="384">
        <v>2</v>
      </c>
      <c r="Q34" s="387"/>
      <c r="R34" s="384">
        <v>1</v>
      </c>
      <c r="S34" s="386"/>
      <c r="T34" s="609"/>
      <c r="U34" s="227">
        <f t="shared" si="1"/>
        <v>7</v>
      </c>
      <c r="V34" s="231"/>
      <c r="W34" s="17">
        <v>31</v>
      </c>
      <c r="X34" s="792">
        <v>4.5</v>
      </c>
      <c r="Y34" s="21">
        <v>5.5</v>
      </c>
      <c r="Z34" s="18"/>
      <c r="AA34" s="18"/>
      <c r="AB34" s="18"/>
      <c r="AC34" s="18"/>
      <c r="AD34" s="18"/>
    </row>
    <row r="35" spans="2:30" ht="18" x14ac:dyDescent="0.25">
      <c r="B35" s="162">
        <v>32</v>
      </c>
      <c r="C35" s="188" t="s">
        <v>467</v>
      </c>
      <c r="D35" s="369" t="s">
        <v>468</v>
      </c>
      <c r="E35" s="165">
        <f t="shared" si="0"/>
        <v>14</v>
      </c>
      <c r="F35" s="784">
        <v>10</v>
      </c>
      <c r="G35" s="796">
        <v>4</v>
      </c>
      <c r="H35" s="839">
        <v>6.625</v>
      </c>
      <c r="I35" s="791">
        <f t="shared" si="2"/>
        <v>13</v>
      </c>
      <c r="J35" s="62">
        <f t="shared" si="3"/>
        <v>12.166666666666666</v>
      </c>
      <c r="K35" s="194" t="s">
        <v>602</v>
      </c>
      <c r="L35" s="654"/>
      <c r="M35" s="672"/>
      <c r="N35" s="687"/>
      <c r="O35" s="746">
        <v>2</v>
      </c>
      <c r="P35" s="384">
        <v>2</v>
      </c>
      <c r="Q35" s="387"/>
      <c r="R35" s="384"/>
      <c r="S35" s="386"/>
      <c r="T35" s="609"/>
      <c r="U35" s="227">
        <f t="shared" si="1"/>
        <v>4</v>
      </c>
      <c r="V35" s="231"/>
      <c r="W35" s="17">
        <v>32</v>
      </c>
      <c r="X35" s="792">
        <v>5.5</v>
      </c>
      <c r="Y35" s="21">
        <v>7.5</v>
      </c>
      <c r="Z35" s="18"/>
      <c r="AA35" s="18"/>
      <c r="AB35" s="18"/>
      <c r="AC35" s="18"/>
      <c r="AD35" s="18"/>
    </row>
    <row r="36" spans="2:30" ht="18" x14ac:dyDescent="0.25">
      <c r="B36" s="162">
        <v>33</v>
      </c>
      <c r="C36" s="188" t="s">
        <v>469</v>
      </c>
      <c r="D36" s="369" t="s">
        <v>470</v>
      </c>
      <c r="E36" s="165">
        <f t="shared" si="0"/>
        <v>14</v>
      </c>
      <c r="F36" s="784">
        <v>17</v>
      </c>
      <c r="G36" s="796">
        <v>11</v>
      </c>
      <c r="H36" s="840">
        <v>5.625</v>
      </c>
      <c r="I36" s="791">
        <f t="shared" si="2"/>
        <v>12</v>
      </c>
      <c r="J36" s="62">
        <f t="shared" si="3"/>
        <v>14</v>
      </c>
      <c r="K36" s="195" t="s">
        <v>601</v>
      </c>
      <c r="L36" s="654"/>
      <c r="M36" s="672"/>
      <c r="N36" s="687"/>
      <c r="O36" s="746">
        <v>2</v>
      </c>
      <c r="P36" s="384">
        <v>2</v>
      </c>
      <c r="Q36" s="387"/>
      <c r="R36" s="384"/>
      <c r="S36" s="386"/>
      <c r="T36" s="609"/>
      <c r="U36" s="227">
        <f t="shared" si="1"/>
        <v>4</v>
      </c>
      <c r="V36" s="231"/>
      <c r="W36" s="17">
        <v>33</v>
      </c>
      <c r="X36" s="792">
        <v>5</v>
      </c>
      <c r="Y36" s="17">
        <v>7</v>
      </c>
    </row>
    <row r="37" spans="2:30" ht="18.75" thickBot="1" x14ac:dyDescent="0.3">
      <c r="B37" s="163">
        <v>34</v>
      </c>
      <c r="C37" s="188" t="s">
        <v>471</v>
      </c>
      <c r="D37" s="369" t="s">
        <v>472</v>
      </c>
      <c r="E37" s="165">
        <f t="shared" si="0"/>
        <v>12</v>
      </c>
      <c r="F37" s="784">
        <v>10</v>
      </c>
      <c r="G37" s="842">
        <v>4</v>
      </c>
      <c r="H37" s="841">
        <v>5.75</v>
      </c>
      <c r="I37" s="791">
        <f t="shared" si="2"/>
        <v>5</v>
      </c>
      <c r="J37" s="62">
        <f t="shared" si="3"/>
        <v>7.833333333333333</v>
      </c>
      <c r="K37" s="194" t="s">
        <v>471</v>
      </c>
      <c r="L37" s="654"/>
      <c r="M37" s="672"/>
      <c r="N37" s="672"/>
      <c r="O37" s="746"/>
      <c r="P37" s="384">
        <v>2</v>
      </c>
      <c r="Q37" s="387"/>
      <c r="R37" s="384"/>
      <c r="S37" s="428"/>
      <c r="T37" s="609"/>
      <c r="U37" s="227">
        <f t="shared" si="1"/>
        <v>2</v>
      </c>
      <c r="V37" s="231"/>
      <c r="W37" s="17">
        <v>34</v>
      </c>
      <c r="X37" s="778">
        <v>3</v>
      </c>
      <c r="Y37" s="17">
        <v>2</v>
      </c>
    </row>
    <row r="38" spans="2:30" ht="17.25" thickBot="1" x14ac:dyDescent="0.4">
      <c r="B38" s="847" t="s">
        <v>164</v>
      </c>
      <c r="C38" s="848"/>
      <c r="D38" s="849"/>
      <c r="E38" s="96">
        <f t="shared" si="0"/>
        <v>14.823529411764707</v>
      </c>
      <c r="F38" s="97">
        <f>AVERAGE(F4:F37)</f>
        <v>10.676470588235293</v>
      </c>
      <c r="G38" s="660">
        <f>AVERAGE(G4:G37)</f>
        <v>5.0735294117647056</v>
      </c>
      <c r="H38" s="98">
        <f>AVERAGE(H4:H37)</f>
        <v>5.2977941176470589</v>
      </c>
      <c r="I38" s="100">
        <f>AVERAGE(I4:I37)</f>
        <v>10.382352941176471</v>
      </c>
      <c r="J38" s="99">
        <f>AVERAGE(J4:J37)</f>
        <v>11.200980392156865</v>
      </c>
      <c r="K38" s="214" t="s">
        <v>590</v>
      </c>
      <c r="L38" s="888"/>
      <c r="M38" s="1"/>
      <c r="N38" s="1"/>
      <c r="O38" s="1"/>
      <c r="P38" s="1"/>
      <c r="Q38" s="1"/>
      <c r="R38" s="1"/>
      <c r="S38" s="1"/>
      <c r="T38" s="846"/>
      <c r="U38" s="398">
        <f>AVERAGE(U4:U37)</f>
        <v>4.8235294117647056</v>
      </c>
      <c r="V38" s="72"/>
      <c r="W38" s="18"/>
    </row>
  </sheetData>
  <sheetProtection selectLockedCells="1" selectUnlockedCells="1"/>
  <mergeCells count="4">
    <mergeCell ref="B38:D38"/>
    <mergeCell ref="L38:T38"/>
    <mergeCell ref="C2:I2"/>
    <mergeCell ref="L2:T2"/>
  </mergeCells>
  <phoneticPr fontId="5" type="noConversion"/>
  <printOptions horizontalCentered="1" verticalCentered="1"/>
  <pageMargins left="0.70833333333333337" right="0.70833333333333337" top="0.74791666666666667" bottom="0.74791666666666667" header="0.51181102362204722" footer="0.51181102362204722"/>
  <pageSetup paperSize="9"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538EF-CCDA-49A5-90C5-15B3D5D4F074}">
  <sheetPr>
    <pageSetUpPr fitToPage="1"/>
  </sheetPr>
  <dimension ref="A1:Y38"/>
  <sheetViews>
    <sheetView tabSelected="1" topLeftCell="A14" zoomScaleNormal="100" workbookViewId="0">
      <selection activeCell="K28" sqref="K28"/>
    </sheetView>
  </sheetViews>
  <sheetFormatPr baseColWidth="10" defaultRowHeight="12.75" x14ac:dyDescent="0.2"/>
  <cols>
    <col min="1" max="1" width="2" bestFit="1" customWidth="1"/>
    <col min="2" max="2" width="3" bestFit="1" customWidth="1"/>
    <col min="3" max="3" width="14.140625" bestFit="1" customWidth="1"/>
    <col min="4" max="4" width="10.28515625" bestFit="1" customWidth="1"/>
    <col min="5" max="5" width="6.5703125" bestFit="1" customWidth="1"/>
    <col min="6" max="8" width="6.85546875" bestFit="1" customWidth="1"/>
    <col min="9" max="9" width="7.28515625" bestFit="1" customWidth="1"/>
    <col min="10" max="10" width="8.42578125" bestFit="1" customWidth="1"/>
    <col min="11" max="11" width="15.85546875" bestFit="1" customWidth="1"/>
    <col min="12" max="20" width="2.85546875" bestFit="1" customWidth="1"/>
    <col min="21" max="21" width="6.28515625" bestFit="1" customWidth="1"/>
    <col min="22" max="22" width="8.42578125" bestFit="1" customWidth="1"/>
    <col min="23" max="23" width="3" bestFit="1" customWidth="1"/>
    <col min="24" max="24" width="5.85546875" style="4" bestFit="1" customWidth="1"/>
    <col min="25" max="25" width="4" bestFit="1" customWidth="1"/>
  </cols>
  <sheetData>
    <row r="1" spans="1:25" ht="13.5" thickBot="1" x14ac:dyDescent="0.25"/>
    <row r="2" spans="1:25" ht="19.5" thickBot="1" x14ac:dyDescent="0.35">
      <c r="A2">
        <v>7</v>
      </c>
      <c r="B2" s="54"/>
      <c r="C2" s="850" t="s">
        <v>690</v>
      </c>
      <c r="D2" s="850"/>
      <c r="E2" s="850"/>
      <c r="F2" s="850"/>
      <c r="G2" s="850"/>
      <c r="H2" s="850"/>
      <c r="I2" s="850"/>
      <c r="J2" s="55"/>
      <c r="K2" s="56"/>
      <c r="L2" s="852" t="s">
        <v>669</v>
      </c>
      <c r="M2" s="852"/>
      <c r="N2" s="852"/>
      <c r="O2" s="852"/>
      <c r="P2" s="852"/>
      <c r="Q2" s="852"/>
      <c r="R2" s="852"/>
      <c r="S2" s="852"/>
      <c r="T2" s="852"/>
      <c r="U2" s="55"/>
      <c r="V2" s="57"/>
    </row>
    <row r="3" spans="1:25" ht="15.75" thickBot="1" x14ac:dyDescent="0.35">
      <c r="B3" s="74"/>
      <c r="C3" s="58" t="s">
        <v>0</v>
      </c>
      <c r="D3" s="75"/>
      <c r="E3" s="164" t="s">
        <v>2</v>
      </c>
      <c r="F3" s="173" t="s">
        <v>614</v>
      </c>
      <c r="G3" s="801" t="s">
        <v>673</v>
      </c>
      <c r="H3" s="789" t="s">
        <v>674</v>
      </c>
      <c r="I3" s="93" t="s">
        <v>689</v>
      </c>
      <c r="J3" s="61" t="s">
        <v>677</v>
      </c>
      <c r="K3" s="60" t="s">
        <v>77</v>
      </c>
      <c r="L3" s="629"/>
      <c r="M3" s="630"/>
      <c r="N3" s="630"/>
      <c r="O3" s="630"/>
      <c r="P3" s="631"/>
      <c r="Q3" s="632"/>
      <c r="R3" s="629"/>
      <c r="S3" s="630"/>
      <c r="T3" s="633"/>
      <c r="U3" s="225" t="s">
        <v>19</v>
      </c>
      <c r="V3" s="59" t="s">
        <v>16</v>
      </c>
    </row>
    <row r="4" spans="1:25" ht="18" x14ac:dyDescent="0.25">
      <c r="B4" s="162">
        <v>1</v>
      </c>
      <c r="C4" s="187" t="s">
        <v>376</v>
      </c>
      <c r="D4" s="370" t="s">
        <v>377</v>
      </c>
      <c r="E4" s="165">
        <f t="shared" ref="E4:E38" si="0">+(10+U4-V4)</f>
        <v>17</v>
      </c>
      <c r="F4" s="784">
        <v>14</v>
      </c>
      <c r="G4" s="795">
        <v>7.5</v>
      </c>
      <c r="H4" s="797">
        <v>5.5</v>
      </c>
      <c r="I4" s="791">
        <f>+(X4+Y4)</f>
        <v>13</v>
      </c>
      <c r="J4" s="62">
        <f t="shared" ref="J4:J37" si="1">+(E4+F4*2+I4*3)/6</f>
        <v>14</v>
      </c>
      <c r="K4" s="645" t="s">
        <v>376</v>
      </c>
      <c r="L4" s="705"/>
      <c r="M4" s="675">
        <v>2</v>
      </c>
      <c r="N4" s="675"/>
      <c r="O4" s="744">
        <v>2</v>
      </c>
      <c r="P4" s="381">
        <v>2</v>
      </c>
      <c r="Q4" s="381"/>
      <c r="R4" s="382">
        <v>1</v>
      </c>
      <c r="S4" s="383"/>
      <c r="T4" s="607"/>
      <c r="U4" s="227">
        <f t="shared" ref="U4:U37" si="2">+(L4+M4+N4+O4+P4+Q4+R4+S4+T4)</f>
        <v>7</v>
      </c>
      <c r="V4" s="175"/>
      <c r="W4" s="17">
        <v>1</v>
      </c>
      <c r="X4" s="777">
        <v>5.5</v>
      </c>
      <c r="Y4">
        <v>7.5</v>
      </c>
    </row>
    <row r="5" spans="1:25" ht="18" x14ac:dyDescent="0.25">
      <c r="B5" s="162">
        <v>2</v>
      </c>
      <c r="C5" s="202" t="s">
        <v>473</v>
      </c>
      <c r="D5" s="371" t="s">
        <v>474</v>
      </c>
      <c r="E5" s="165">
        <f t="shared" si="0"/>
        <v>14</v>
      </c>
      <c r="F5" s="784">
        <v>6</v>
      </c>
      <c r="G5" s="796">
        <v>3</v>
      </c>
      <c r="H5" s="797">
        <v>2.625</v>
      </c>
      <c r="I5" s="791">
        <f t="shared" ref="I5:I37" si="3">+(X5+Y5)</f>
        <v>9</v>
      </c>
      <c r="J5" s="62">
        <f t="shared" si="1"/>
        <v>8.8333333333333339</v>
      </c>
      <c r="K5" s="646" t="s">
        <v>473</v>
      </c>
      <c r="L5" s="706"/>
      <c r="M5" s="671">
        <v>2</v>
      </c>
      <c r="N5" s="670">
        <v>2</v>
      </c>
      <c r="O5" s="745"/>
      <c r="P5" s="384"/>
      <c r="Q5" s="608"/>
      <c r="R5" s="384"/>
      <c r="S5" s="385"/>
      <c r="T5" s="609"/>
      <c r="U5" s="227">
        <f t="shared" si="2"/>
        <v>4</v>
      </c>
      <c r="V5" s="176"/>
      <c r="W5" s="17">
        <v>2</v>
      </c>
      <c r="X5" s="778">
        <v>3.5</v>
      </c>
      <c r="Y5">
        <v>5.5</v>
      </c>
    </row>
    <row r="6" spans="1:25" ht="18" x14ac:dyDescent="0.25">
      <c r="B6" s="162">
        <v>3</v>
      </c>
      <c r="C6" s="202" t="s">
        <v>475</v>
      </c>
      <c r="D6" s="371" t="s">
        <v>476</v>
      </c>
      <c r="E6" s="165">
        <f t="shared" si="0"/>
        <v>21</v>
      </c>
      <c r="F6" s="784">
        <v>9</v>
      </c>
      <c r="G6" s="796">
        <v>5</v>
      </c>
      <c r="H6" s="797">
        <v>3.5</v>
      </c>
      <c r="I6" s="791">
        <f t="shared" si="3"/>
        <v>12</v>
      </c>
      <c r="J6" s="62">
        <f t="shared" si="1"/>
        <v>12.5</v>
      </c>
      <c r="K6" s="646" t="s">
        <v>475</v>
      </c>
      <c r="L6" s="706"/>
      <c r="M6" s="670">
        <v>2</v>
      </c>
      <c r="N6" s="670">
        <v>2</v>
      </c>
      <c r="O6" s="745">
        <v>3</v>
      </c>
      <c r="P6" s="384">
        <v>2</v>
      </c>
      <c r="Q6" s="608"/>
      <c r="R6" s="384">
        <v>2</v>
      </c>
      <c r="S6" s="385"/>
      <c r="T6" s="609"/>
      <c r="U6" s="227">
        <f t="shared" si="2"/>
        <v>11</v>
      </c>
      <c r="V6" s="176"/>
      <c r="W6" s="17">
        <v>3</v>
      </c>
      <c r="X6" s="778">
        <v>5</v>
      </c>
      <c r="Y6">
        <v>7</v>
      </c>
    </row>
    <row r="7" spans="1:25" ht="18" x14ac:dyDescent="0.25">
      <c r="B7" s="162">
        <v>4</v>
      </c>
      <c r="C7" s="202" t="s">
        <v>477</v>
      </c>
      <c r="D7" s="371" t="s">
        <v>196</v>
      </c>
      <c r="E7" s="165">
        <f t="shared" si="0"/>
        <v>14</v>
      </c>
      <c r="F7" s="784">
        <v>7</v>
      </c>
      <c r="G7" s="796">
        <v>1.5</v>
      </c>
      <c r="H7" s="797">
        <v>6.25</v>
      </c>
      <c r="I7" s="791">
        <f t="shared" si="3"/>
        <v>5</v>
      </c>
      <c r="J7" s="62">
        <f t="shared" si="1"/>
        <v>7.166666666666667</v>
      </c>
      <c r="K7" s="646" t="s">
        <v>477</v>
      </c>
      <c r="L7" s="706"/>
      <c r="M7" s="670"/>
      <c r="N7" s="670">
        <v>2</v>
      </c>
      <c r="O7" s="745"/>
      <c r="P7" s="408">
        <v>2</v>
      </c>
      <c r="Q7" s="608"/>
      <c r="R7" s="384"/>
      <c r="S7" s="385"/>
      <c r="T7" s="609"/>
      <c r="U7" s="227">
        <f t="shared" si="2"/>
        <v>4</v>
      </c>
      <c r="V7" s="176"/>
      <c r="W7" s="17">
        <v>4</v>
      </c>
      <c r="X7" s="778">
        <v>2</v>
      </c>
      <c r="Y7">
        <v>3</v>
      </c>
    </row>
    <row r="8" spans="1:25" ht="18" x14ac:dyDescent="0.25">
      <c r="B8" s="162">
        <v>5</v>
      </c>
      <c r="C8" s="202" t="s">
        <v>478</v>
      </c>
      <c r="D8" s="371" t="s">
        <v>479</v>
      </c>
      <c r="E8" s="165">
        <f t="shared" si="0"/>
        <v>15</v>
      </c>
      <c r="F8" s="784">
        <v>10</v>
      </c>
      <c r="G8" s="796">
        <v>5</v>
      </c>
      <c r="H8" s="797">
        <v>4.5</v>
      </c>
      <c r="I8" s="791">
        <f t="shared" si="3"/>
        <v>9.5</v>
      </c>
      <c r="J8" s="62">
        <f t="shared" si="1"/>
        <v>10.583333333333334</v>
      </c>
      <c r="K8" s="646" t="s">
        <v>478</v>
      </c>
      <c r="L8" s="706"/>
      <c r="M8" s="670"/>
      <c r="N8" s="670"/>
      <c r="O8" s="745">
        <v>3</v>
      </c>
      <c r="P8" s="384">
        <v>2</v>
      </c>
      <c r="Q8" s="608"/>
      <c r="R8" s="384"/>
      <c r="S8" s="385"/>
      <c r="T8" s="609"/>
      <c r="U8" s="227">
        <f t="shared" si="2"/>
        <v>5</v>
      </c>
      <c r="V8" s="176"/>
      <c r="W8" s="17">
        <v>5</v>
      </c>
      <c r="X8" s="778">
        <v>5</v>
      </c>
      <c r="Y8">
        <v>4.5</v>
      </c>
    </row>
    <row r="9" spans="1:25" ht="18" x14ac:dyDescent="0.25">
      <c r="B9" s="162">
        <v>6</v>
      </c>
      <c r="C9" s="202" t="s">
        <v>480</v>
      </c>
      <c r="D9" s="371" t="s">
        <v>420</v>
      </c>
      <c r="E9" s="165">
        <f t="shared" si="0"/>
        <v>17</v>
      </c>
      <c r="F9" s="784">
        <v>12</v>
      </c>
      <c r="G9" s="796">
        <v>6.5</v>
      </c>
      <c r="H9" s="797">
        <v>5.25</v>
      </c>
      <c r="I9" s="791">
        <f t="shared" si="3"/>
        <v>10</v>
      </c>
      <c r="J9" s="62">
        <f t="shared" si="1"/>
        <v>11.833333333333334</v>
      </c>
      <c r="K9" s="646" t="s">
        <v>480</v>
      </c>
      <c r="L9" s="706"/>
      <c r="M9" s="671">
        <v>2</v>
      </c>
      <c r="N9" s="670"/>
      <c r="O9" s="745">
        <v>2</v>
      </c>
      <c r="P9" s="384">
        <v>2</v>
      </c>
      <c r="Q9" s="608"/>
      <c r="R9" s="384">
        <v>1</v>
      </c>
      <c r="S9" s="385"/>
      <c r="T9" s="609"/>
      <c r="U9" s="227">
        <f t="shared" si="2"/>
        <v>7</v>
      </c>
      <c r="V9" s="176"/>
      <c r="W9" s="17">
        <v>6</v>
      </c>
      <c r="X9" s="778">
        <v>4.5</v>
      </c>
      <c r="Y9">
        <v>5.5</v>
      </c>
    </row>
    <row r="10" spans="1:25" ht="18" x14ac:dyDescent="0.25">
      <c r="B10" s="162">
        <v>7</v>
      </c>
      <c r="C10" s="202" t="s">
        <v>481</v>
      </c>
      <c r="D10" s="371" t="s">
        <v>482</v>
      </c>
      <c r="E10" s="165">
        <f t="shared" si="0"/>
        <v>21</v>
      </c>
      <c r="F10" s="784">
        <v>9</v>
      </c>
      <c r="G10" s="796">
        <v>4</v>
      </c>
      <c r="H10" s="797">
        <v>5.375</v>
      </c>
      <c r="I10" s="791">
        <f t="shared" si="3"/>
        <v>14</v>
      </c>
      <c r="J10" s="62">
        <f t="shared" si="1"/>
        <v>13.5</v>
      </c>
      <c r="K10" s="646" t="s">
        <v>481</v>
      </c>
      <c r="L10" s="706"/>
      <c r="M10" s="671">
        <v>2</v>
      </c>
      <c r="N10" s="671">
        <v>2</v>
      </c>
      <c r="O10" s="745">
        <v>3</v>
      </c>
      <c r="P10" s="384">
        <v>2</v>
      </c>
      <c r="Q10" s="608"/>
      <c r="R10" s="384">
        <v>2</v>
      </c>
      <c r="S10" s="385"/>
      <c r="T10" s="609"/>
      <c r="U10" s="227">
        <f t="shared" si="2"/>
        <v>11</v>
      </c>
      <c r="V10" s="176"/>
      <c r="W10" s="17">
        <v>7</v>
      </c>
      <c r="X10" s="778">
        <v>7.5</v>
      </c>
      <c r="Y10">
        <v>6.5</v>
      </c>
    </row>
    <row r="11" spans="1:25" ht="18" x14ac:dyDescent="0.25">
      <c r="B11" s="162">
        <v>8</v>
      </c>
      <c r="C11" s="202" t="s">
        <v>483</v>
      </c>
      <c r="D11" s="371" t="s">
        <v>484</v>
      </c>
      <c r="E11" s="165">
        <f t="shared" si="0"/>
        <v>21</v>
      </c>
      <c r="F11" s="784">
        <v>16</v>
      </c>
      <c r="G11" s="796">
        <v>7.5</v>
      </c>
      <c r="H11" s="797">
        <v>7</v>
      </c>
      <c r="I11" s="791">
        <f t="shared" si="3"/>
        <v>15</v>
      </c>
      <c r="J11" s="62">
        <f t="shared" si="1"/>
        <v>16.333333333333332</v>
      </c>
      <c r="K11" s="646" t="s">
        <v>483</v>
      </c>
      <c r="L11" s="706"/>
      <c r="M11" s="670">
        <v>2</v>
      </c>
      <c r="N11" s="670">
        <v>2</v>
      </c>
      <c r="O11" s="745">
        <v>3</v>
      </c>
      <c r="P11" s="384">
        <v>2</v>
      </c>
      <c r="Q11" s="608"/>
      <c r="R11" s="384">
        <v>2</v>
      </c>
      <c r="S11" s="385"/>
      <c r="T11" s="609"/>
      <c r="U11" s="227">
        <f t="shared" si="2"/>
        <v>11</v>
      </c>
      <c r="V11" s="176"/>
      <c r="W11" s="17">
        <v>8</v>
      </c>
      <c r="X11" s="778">
        <v>7</v>
      </c>
      <c r="Y11">
        <v>8</v>
      </c>
    </row>
    <row r="12" spans="1:25" ht="18" x14ac:dyDescent="0.25">
      <c r="B12" s="162">
        <v>9</v>
      </c>
      <c r="C12" s="202" t="s">
        <v>485</v>
      </c>
      <c r="D12" s="371" t="s">
        <v>486</v>
      </c>
      <c r="E12" s="165">
        <f t="shared" si="0"/>
        <v>20</v>
      </c>
      <c r="F12" s="784">
        <v>8</v>
      </c>
      <c r="G12" s="796">
        <v>4</v>
      </c>
      <c r="H12" s="797">
        <v>3.625</v>
      </c>
      <c r="I12" s="791">
        <f t="shared" si="3"/>
        <v>10</v>
      </c>
      <c r="J12" s="62">
        <f t="shared" si="1"/>
        <v>11</v>
      </c>
      <c r="K12" s="646" t="s">
        <v>485</v>
      </c>
      <c r="L12" s="706"/>
      <c r="M12" s="670">
        <v>2</v>
      </c>
      <c r="N12" s="670">
        <v>2</v>
      </c>
      <c r="O12" s="745">
        <v>2</v>
      </c>
      <c r="P12" s="384">
        <v>2</v>
      </c>
      <c r="Q12" s="608"/>
      <c r="R12" s="384">
        <v>2</v>
      </c>
      <c r="S12" s="385"/>
      <c r="T12" s="609"/>
      <c r="U12" s="227">
        <f t="shared" si="2"/>
        <v>10</v>
      </c>
      <c r="V12" s="176"/>
      <c r="W12" s="17">
        <v>9</v>
      </c>
      <c r="X12" s="778">
        <v>6</v>
      </c>
      <c r="Y12">
        <v>4</v>
      </c>
    </row>
    <row r="13" spans="1:25" ht="18" x14ac:dyDescent="0.25">
      <c r="B13" s="162">
        <v>10</v>
      </c>
      <c r="C13" s="202" t="s">
        <v>487</v>
      </c>
      <c r="D13" s="371" t="s">
        <v>488</v>
      </c>
      <c r="E13" s="165">
        <f t="shared" si="0"/>
        <v>21</v>
      </c>
      <c r="F13" s="784">
        <f t="shared" ref="F13:F25" si="4">+(G13+H13)</f>
        <v>8</v>
      </c>
      <c r="G13" s="796">
        <v>2.5</v>
      </c>
      <c r="H13" s="797">
        <v>5.5</v>
      </c>
      <c r="I13" s="791">
        <f t="shared" si="3"/>
        <v>11</v>
      </c>
      <c r="J13" s="62">
        <f t="shared" si="1"/>
        <v>11.666666666666666</v>
      </c>
      <c r="K13" s="646" t="s">
        <v>487</v>
      </c>
      <c r="L13" s="706"/>
      <c r="M13" s="670">
        <v>2</v>
      </c>
      <c r="N13" s="670">
        <v>2</v>
      </c>
      <c r="O13" s="745">
        <v>3</v>
      </c>
      <c r="P13" s="384">
        <v>2</v>
      </c>
      <c r="Q13" s="608"/>
      <c r="R13" s="384">
        <v>2</v>
      </c>
      <c r="S13" s="385"/>
      <c r="T13" s="609"/>
      <c r="U13" s="227">
        <f t="shared" si="2"/>
        <v>11</v>
      </c>
      <c r="V13" s="176"/>
      <c r="W13" s="17">
        <v>10</v>
      </c>
      <c r="X13" s="778">
        <v>5</v>
      </c>
      <c r="Y13">
        <v>6</v>
      </c>
    </row>
    <row r="14" spans="1:25" ht="18" x14ac:dyDescent="0.25">
      <c r="B14" s="162">
        <v>11</v>
      </c>
      <c r="C14" s="202" t="s">
        <v>489</v>
      </c>
      <c r="D14" s="371" t="s">
        <v>490</v>
      </c>
      <c r="E14" s="165">
        <f t="shared" si="0"/>
        <v>13</v>
      </c>
      <c r="F14" s="784">
        <v>8</v>
      </c>
      <c r="G14" s="796">
        <v>5</v>
      </c>
      <c r="H14" s="797">
        <v>2.875</v>
      </c>
      <c r="I14" s="791">
        <f t="shared" si="3"/>
        <v>11</v>
      </c>
      <c r="J14" s="62">
        <f t="shared" si="1"/>
        <v>10.333333333333334</v>
      </c>
      <c r="K14" s="646" t="s">
        <v>489</v>
      </c>
      <c r="L14" s="706"/>
      <c r="M14" s="670"/>
      <c r="N14" s="670"/>
      <c r="O14" s="745">
        <v>3</v>
      </c>
      <c r="P14" s="384"/>
      <c r="Q14" s="608"/>
      <c r="R14" s="384"/>
      <c r="S14" s="385"/>
      <c r="T14" s="609"/>
      <c r="U14" s="227">
        <f t="shared" si="2"/>
        <v>3</v>
      </c>
      <c r="V14" s="176"/>
      <c r="W14" s="17">
        <v>11</v>
      </c>
      <c r="X14" s="778">
        <v>5</v>
      </c>
      <c r="Y14">
        <v>6</v>
      </c>
    </row>
    <row r="15" spans="1:25" ht="18" x14ac:dyDescent="0.25">
      <c r="B15" s="162">
        <v>12</v>
      </c>
      <c r="C15" s="399" t="s">
        <v>491</v>
      </c>
      <c r="D15" s="371" t="s">
        <v>492</v>
      </c>
      <c r="E15" s="165">
        <f t="shared" si="0"/>
        <v>12</v>
      </c>
      <c r="F15" s="784">
        <f t="shared" si="4"/>
        <v>4.125</v>
      </c>
      <c r="G15" s="802"/>
      <c r="H15" s="797">
        <v>4.125</v>
      </c>
      <c r="I15" s="799">
        <f t="shared" si="3"/>
        <v>3</v>
      </c>
      <c r="J15" s="62">
        <f t="shared" si="1"/>
        <v>4.875</v>
      </c>
      <c r="K15" s="646" t="s">
        <v>491</v>
      </c>
      <c r="L15" s="706"/>
      <c r="M15" s="670"/>
      <c r="N15" s="670"/>
      <c r="O15" s="745">
        <v>2</v>
      </c>
      <c r="P15" s="384"/>
      <c r="Q15" s="608"/>
      <c r="R15" s="384"/>
      <c r="S15" s="385"/>
      <c r="T15" s="609"/>
      <c r="U15" s="227">
        <f t="shared" si="2"/>
        <v>2</v>
      </c>
      <c r="V15" s="176"/>
      <c r="W15" s="17">
        <v>12</v>
      </c>
      <c r="X15" s="778">
        <v>3</v>
      </c>
      <c r="Y15" s="783"/>
    </row>
    <row r="16" spans="1:25" ht="18" x14ac:dyDescent="0.25">
      <c r="B16" s="162">
        <v>13</v>
      </c>
      <c r="C16" s="202" t="s">
        <v>493</v>
      </c>
      <c r="D16" s="371" t="s">
        <v>494</v>
      </c>
      <c r="E16" s="165">
        <f t="shared" si="0"/>
        <v>21</v>
      </c>
      <c r="F16" s="784">
        <v>17</v>
      </c>
      <c r="G16" s="796">
        <v>7.5</v>
      </c>
      <c r="H16" s="797">
        <v>7.75</v>
      </c>
      <c r="I16" s="791">
        <f t="shared" si="3"/>
        <v>10</v>
      </c>
      <c r="J16" s="62">
        <f t="shared" si="1"/>
        <v>14.166666666666666</v>
      </c>
      <c r="K16" s="646" t="s">
        <v>493</v>
      </c>
      <c r="L16" s="706"/>
      <c r="M16" s="670">
        <v>2</v>
      </c>
      <c r="N16" s="670">
        <v>2</v>
      </c>
      <c r="O16" s="745">
        <v>3</v>
      </c>
      <c r="P16" s="384">
        <v>2</v>
      </c>
      <c r="Q16" s="608"/>
      <c r="R16" s="384">
        <v>2</v>
      </c>
      <c r="S16" s="385"/>
      <c r="T16" s="609"/>
      <c r="U16" s="227">
        <f t="shared" si="2"/>
        <v>11</v>
      </c>
      <c r="V16" s="176"/>
      <c r="W16" s="17">
        <v>13</v>
      </c>
      <c r="X16" s="779">
        <v>4</v>
      </c>
      <c r="Y16">
        <v>6</v>
      </c>
    </row>
    <row r="17" spans="2:25" ht="18" x14ac:dyDescent="0.25">
      <c r="B17" s="162">
        <v>14</v>
      </c>
      <c r="C17" s="202" t="s">
        <v>495</v>
      </c>
      <c r="D17" s="371" t="s">
        <v>496</v>
      </c>
      <c r="E17" s="165">
        <f t="shared" si="0"/>
        <v>18</v>
      </c>
      <c r="F17" s="784">
        <v>9</v>
      </c>
      <c r="G17" s="796">
        <v>6</v>
      </c>
      <c r="H17" s="797">
        <v>2.375</v>
      </c>
      <c r="I17" s="791">
        <f t="shared" si="3"/>
        <v>13</v>
      </c>
      <c r="J17" s="62">
        <f t="shared" si="1"/>
        <v>12.5</v>
      </c>
      <c r="K17" s="646" t="s">
        <v>495</v>
      </c>
      <c r="L17" s="706"/>
      <c r="M17" s="671">
        <v>2</v>
      </c>
      <c r="N17" s="670">
        <v>2</v>
      </c>
      <c r="O17" s="745">
        <v>2</v>
      </c>
      <c r="P17" s="384">
        <v>2</v>
      </c>
      <c r="Q17" s="608"/>
      <c r="R17" s="390"/>
      <c r="S17" s="385"/>
      <c r="T17" s="609"/>
      <c r="U17" s="227">
        <f t="shared" si="2"/>
        <v>8</v>
      </c>
      <c r="V17" s="176"/>
      <c r="W17" s="17">
        <v>14</v>
      </c>
      <c r="X17" s="778">
        <v>5</v>
      </c>
      <c r="Y17">
        <v>8</v>
      </c>
    </row>
    <row r="18" spans="2:25" ht="18" x14ac:dyDescent="0.25">
      <c r="B18" s="162">
        <v>15</v>
      </c>
      <c r="C18" s="202" t="s">
        <v>497</v>
      </c>
      <c r="D18" s="371" t="s">
        <v>498</v>
      </c>
      <c r="E18" s="165">
        <f t="shared" si="0"/>
        <v>18</v>
      </c>
      <c r="F18" s="784">
        <v>11</v>
      </c>
      <c r="G18" s="796">
        <v>4.5</v>
      </c>
      <c r="H18" s="797">
        <v>6.75</v>
      </c>
      <c r="I18" s="791">
        <f t="shared" si="3"/>
        <v>12</v>
      </c>
      <c r="J18" s="62">
        <f t="shared" si="1"/>
        <v>12.666666666666666</v>
      </c>
      <c r="K18" s="646" t="s">
        <v>497</v>
      </c>
      <c r="L18" s="706"/>
      <c r="M18" s="670"/>
      <c r="N18" s="670">
        <v>2</v>
      </c>
      <c r="O18" s="745">
        <v>2</v>
      </c>
      <c r="P18" s="408">
        <v>2</v>
      </c>
      <c r="Q18" s="608"/>
      <c r="R18" s="384">
        <v>2</v>
      </c>
      <c r="S18" s="385"/>
      <c r="T18" s="609"/>
      <c r="U18" s="227">
        <f t="shared" si="2"/>
        <v>8</v>
      </c>
      <c r="V18" s="176"/>
      <c r="W18" s="17">
        <v>15</v>
      </c>
      <c r="X18" s="778">
        <v>4.5</v>
      </c>
      <c r="Y18">
        <v>7.5</v>
      </c>
    </row>
    <row r="19" spans="2:25" ht="18" x14ac:dyDescent="0.25">
      <c r="B19" s="162">
        <v>16</v>
      </c>
      <c r="C19" s="202" t="s">
        <v>499</v>
      </c>
      <c r="D19" s="372" t="s">
        <v>500</v>
      </c>
      <c r="E19" s="165">
        <f t="shared" si="0"/>
        <v>17</v>
      </c>
      <c r="F19" s="784">
        <v>11</v>
      </c>
      <c r="G19" s="796">
        <v>5</v>
      </c>
      <c r="H19" s="797">
        <v>6</v>
      </c>
      <c r="I19" s="791">
        <f t="shared" si="3"/>
        <v>8</v>
      </c>
      <c r="J19" s="62">
        <f t="shared" si="1"/>
        <v>10.5</v>
      </c>
      <c r="K19" s="646" t="s">
        <v>499</v>
      </c>
      <c r="L19" s="706"/>
      <c r="M19" s="670">
        <v>2</v>
      </c>
      <c r="N19" s="670"/>
      <c r="O19" s="745">
        <v>2</v>
      </c>
      <c r="P19" s="384">
        <v>2</v>
      </c>
      <c r="Q19" s="608"/>
      <c r="R19" s="384">
        <v>1</v>
      </c>
      <c r="S19" s="385"/>
      <c r="T19" s="609"/>
      <c r="U19" s="227">
        <f t="shared" si="2"/>
        <v>7</v>
      </c>
      <c r="V19" s="176"/>
      <c r="W19" s="17">
        <v>16</v>
      </c>
      <c r="X19" s="778">
        <v>4.5</v>
      </c>
      <c r="Y19">
        <v>3.5</v>
      </c>
    </row>
    <row r="20" spans="2:25" ht="18" x14ac:dyDescent="0.25">
      <c r="B20" s="162">
        <v>17</v>
      </c>
      <c r="C20" s="399" t="s">
        <v>501</v>
      </c>
      <c r="D20" s="371" t="s">
        <v>368</v>
      </c>
      <c r="E20" s="165">
        <f t="shared" si="0"/>
        <v>17</v>
      </c>
      <c r="F20" s="784">
        <v>10</v>
      </c>
      <c r="G20" s="796">
        <v>5.5</v>
      </c>
      <c r="H20" s="797">
        <v>3.75</v>
      </c>
      <c r="I20" s="791">
        <f t="shared" si="3"/>
        <v>6</v>
      </c>
      <c r="J20" s="62">
        <f t="shared" si="1"/>
        <v>9.1666666666666661</v>
      </c>
      <c r="K20" s="646" t="s">
        <v>501</v>
      </c>
      <c r="L20" s="706"/>
      <c r="M20" s="670">
        <v>2</v>
      </c>
      <c r="N20" s="670"/>
      <c r="O20" s="745">
        <v>2</v>
      </c>
      <c r="P20" s="384">
        <v>2</v>
      </c>
      <c r="Q20" s="608"/>
      <c r="R20" s="384">
        <v>1</v>
      </c>
      <c r="S20" s="385"/>
      <c r="T20" s="609"/>
      <c r="U20" s="227">
        <f t="shared" si="2"/>
        <v>7</v>
      </c>
      <c r="V20" s="176"/>
      <c r="W20" s="17">
        <v>17</v>
      </c>
      <c r="X20" s="778">
        <v>3.5</v>
      </c>
      <c r="Y20">
        <v>2.5</v>
      </c>
    </row>
    <row r="21" spans="2:25" ht="18" x14ac:dyDescent="0.25">
      <c r="B21" s="162">
        <v>18</v>
      </c>
      <c r="C21" s="399" t="s">
        <v>502</v>
      </c>
      <c r="D21" s="371" t="s">
        <v>503</v>
      </c>
      <c r="E21" s="165">
        <f t="shared" si="0"/>
        <v>10</v>
      </c>
      <c r="F21" s="798">
        <f t="shared" si="4"/>
        <v>4.5</v>
      </c>
      <c r="G21" s="802"/>
      <c r="H21" s="797">
        <v>4.5</v>
      </c>
      <c r="I21" s="799"/>
      <c r="J21" s="62">
        <f t="shared" si="1"/>
        <v>3.1666666666666665</v>
      </c>
      <c r="K21" s="646" t="s">
        <v>502</v>
      </c>
      <c r="L21" s="706"/>
      <c r="M21" s="670"/>
      <c r="N21" s="670"/>
      <c r="O21" s="745"/>
      <c r="P21" s="384"/>
      <c r="Q21" s="608"/>
      <c r="R21" s="384"/>
      <c r="S21" s="385"/>
      <c r="T21" s="609"/>
      <c r="U21" s="227">
        <f t="shared" si="2"/>
        <v>0</v>
      </c>
      <c r="V21" s="176"/>
      <c r="W21" s="17">
        <v>18</v>
      </c>
      <c r="X21" s="782"/>
      <c r="Y21" s="783"/>
    </row>
    <row r="22" spans="2:25" ht="18" x14ac:dyDescent="0.25">
      <c r="B22" s="162">
        <v>19</v>
      </c>
      <c r="C22" s="202" t="s">
        <v>504</v>
      </c>
      <c r="D22" s="371" t="s">
        <v>505</v>
      </c>
      <c r="E22" s="165">
        <f t="shared" si="0"/>
        <v>20</v>
      </c>
      <c r="F22" s="784">
        <v>11</v>
      </c>
      <c r="G22" s="796">
        <v>6</v>
      </c>
      <c r="H22" s="797">
        <v>4.875</v>
      </c>
      <c r="I22" s="791">
        <f t="shared" si="3"/>
        <v>12</v>
      </c>
      <c r="J22" s="62">
        <f t="shared" si="1"/>
        <v>13</v>
      </c>
      <c r="K22" s="646" t="s">
        <v>504</v>
      </c>
      <c r="L22" s="706"/>
      <c r="M22" s="670">
        <v>2</v>
      </c>
      <c r="N22" s="670">
        <v>2</v>
      </c>
      <c r="O22" s="745">
        <v>2</v>
      </c>
      <c r="P22" s="384">
        <v>2</v>
      </c>
      <c r="Q22" s="608"/>
      <c r="R22" s="384">
        <v>2</v>
      </c>
      <c r="S22" s="385"/>
      <c r="T22" s="609"/>
      <c r="U22" s="227">
        <f t="shared" si="2"/>
        <v>10</v>
      </c>
      <c r="V22" s="176"/>
      <c r="W22" s="17">
        <v>19</v>
      </c>
      <c r="X22" s="778">
        <v>3.5</v>
      </c>
      <c r="Y22">
        <v>8.5</v>
      </c>
    </row>
    <row r="23" spans="2:25" ht="18" x14ac:dyDescent="0.25">
      <c r="B23" s="162">
        <v>20</v>
      </c>
      <c r="C23" s="202" t="s">
        <v>506</v>
      </c>
      <c r="D23" s="371" t="s">
        <v>507</v>
      </c>
      <c r="E23" s="165">
        <f t="shared" si="0"/>
        <v>17</v>
      </c>
      <c r="F23" s="784">
        <v>16</v>
      </c>
      <c r="G23" s="796">
        <v>8.5</v>
      </c>
      <c r="H23" s="797">
        <v>6.25</v>
      </c>
      <c r="I23" s="791">
        <f t="shared" si="3"/>
        <v>15</v>
      </c>
      <c r="J23" s="62">
        <f t="shared" si="1"/>
        <v>15.666666666666666</v>
      </c>
      <c r="K23" s="646" t="s">
        <v>506</v>
      </c>
      <c r="L23" s="706"/>
      <c r="M23" s="670"/>
      <c r="N23" s="670">
        <v>2</v>
      </c>
      <c r="O23" s="745">
        <v>2</v>
      </c>
      <c r="P23" s="384">
        <v>2</v>
      </c>
      <c r="Q23" s="608"/>
      <c r="R23" s="384">
        <v>1</v>
      </c>
      <c r="S23" s="385"/>
      <c r="T23" s="609"/>
      <c r="U23" s="227">
        <f t="shared" si="2"/>
        <v>7</v>
      </c>
      <c r="V23" s="176"/>
      <c r="W23" s="17">
        <v>20</v>
      </c>
      <c r="X23" s="778">
        <v>8</v>
      </c>
      <c r="Y23">
        <v>7</v>
      </c>
    </row>
    <row r="24" spans="2:25" ht="18" x14ac:dyDescent="0.25">
      <c r="B24" s="162">
        <v>21</v>
      </c>
      <c r="C24" s="202" t="s">
        <v>508</v>
      </c>
      <c r="D24" s="371" t="s">
        <v>509</v>
      </c>
      <c r="E24" s="165">
        <f t="shared" si="0"/>
        <v>18</v>
      </c>
      <c r="F24" s="784">
        <v>9</v>
      </c>
      <c r="G24" s="796">
        <v>6</v>
      </c>
      <c r="H24" s="797">
        <v>1.75</v>
      </c>
      <c r="I24" s="791">
        <f t="shared" si="3"/>
        <v>12</v>
      </c>
      <c r="J24" s="62">
        <f t="shared" si="1"/>
        <v>12</v>
      </c>
      <c r="K24" s="646" t="s">
        <v>508</v>
      </c>
      <c r="L24" s="706"/>
      <c r="M24" s="670"/>
      <c r="N24" s="670">
        <v>2</v>
      </c>
      <c r="O24" s="745">
        <v>3</v>
      </c>
      <c r="P24" s="384">
        <v>2</v>
      </c>
      <c r="Q24" s="608"/>
      <c r="R24" s="384">
        <v>1</v>
      </c>
      <c r="S24" s="385"/>
      <c r="T24" s="609"/>
      <c r="U24" s="227">
        <f t="shared" si="2"/>
        <v>8</v>
      </c>
      <c r="V24" s="176"/>
      <c r="W24" s="17">
        <v>21</v>
      </c>
      <c r="X24" s="778">
        <v>5.5</v>
      </c>
      <c r="Y24">
        <v>6.5</v>
      </c>
    </row>
    <row r="25" spans="2:25" ht="18" x14ac:dyDescent="0.25">
      <c r="B25" s="162">
        <v>22</v>
      </c>
      <c r="C25" s="399" t="s">
        <v>510</v>
      </c>
      <c r="D25" s="371" t="s">
        <v>511</v>
      </c>
      <c r="E25" s="165">
        <f t="shared" si="0"/>
        <v>10</v>
      </c>
      <c r="F25" s="798">
        <f t="shared" si="4"/>
        <v>4.375</v>
      </c>
      <c r="G25" s="802"/>
      <c r="H25" s="797">
        <v>4.375</v>
      </c>
      <c r="I25" s="799">
        <f t="shared" si="3"/>
        <v>3</v>
      </c>
      <c r="J25" s="62">
        <f t="shared" si="1"/>
        <v>4.625</v>
      </c>
      <c r="K25" s="647" t="s">
        <v>510</v>
      </c>
      <c r="L25" s="706"/>
      <c r="M25" s="672"/>
      <c r="N25" s="672"/>
      <c r="O25" s="746"/>
      <c r="P25" s="384"/>
      <c r="Q25" s="387"/>
      <c r="R25" s="384"/>
      <c r="S25" s="386"/>
      <c r="T25" s="609"/>
      <c r="U25" s="227">
        <f t="shared" si="2"/>
        <v>0</v>
      </c>
      <c r="V25" s="176"/>
      <c r="W25" s="17">
        <v>22</v>
      </c>
      <c r="X25" s="778">
        <v>3</v>
      </c>
      <c r="Y25" s="783"/>
    </row>
    <row r="26" spans="2:25" ht="18" x14ac:dyDescent="0.25">
      <c r="B26" s="162">
        <v>23</v>
      </c>
      <c r="C26" s="202" t="s">
        <v>512</v>
      </c>
      <c r="D26" s="371" t="s">
        <v>513</v>
      </c>
      <c r="E26" s="165">
        <f t="shared" si="0"/>
        <v>21</v>
      </c>
      <c r="F26" s="784">
        <v>14</v>
      </c>
      <c r="G26" s="796">
        <v>7</v>
      </c>
      <c r="H26" s="797">
        <v>6</v>
      </c>
      <c r="I26" s="791">
        <f t="shared" si="3"/>
        <v>11</v>
      </c>
      <c r="J26" s="62">
        <f t="shared" si="1"/>
        <v>13.666666666666666</v>
      </c>
      <c r="K26" s="646" t="s">
        <v>512</v>
      </c>
      <c r="L26" s="706"/>
      <c r="M26" s="672">
        <v>2</v>
      </c>
      <c r="N26" s="672">
        <v>2</v>
      </c>
      <c r="O26" s="746">
        <v>3</v>
      </c>
      <c r="P26" s="384">
        <v>2</v>
      </c>
      <c r="Q26" s="387"/>
      <c r="R26" s="384">
        <v>2</v>
      </c>
      <c r="S26" s="386"/>
      <c r="T26" s="609"/>
      <c r="U26" s="227">
        <f t="shared" si="2"/>
        <v>11</v>
      </c>
      <c r="V26" s="176"/>
      <c r="W26" s="17">
        <v>23</v>
      </c>
      <c r="X26" s="778">
        <v>5.5</v>
      </c>
      <c r="Y26">
        <v>5.5</v>
      </c>
    </row>
    <row r="27" spans="2:25" ht="18" x14ac:dyDescent="0.25">
      <c r="B27" s="162">
        <v>24</v>
      </c>
      <c r="C27" s="202" t="s">
        <v>514</v>
      </c>
      <c r="D27" s="371" t="s">
        <v>515</v>
      </c>
      <c r="E27" s="165">
        <f t="shared" si="0"/>
        <v>18</v>
      </c>
      <c r="F27" s="784">
        <v>4</v>
      </c>
      <c r="G27" s="796">
        <v>2</v>
      </c>
      <c r="H27" s="797">
        <v>1.75</v>
      </c>
      <c r="I27" s="791">
        <f t="shared" si="3"/>
        <v>8</v>
      </c>
      <c r="J27" s="62">
        <f t="shared" si="1"/>
        <v>8.3333333333333339</v>
      </c>
      <c r="K27" s="646" t="s">
        <v>514</v>
      </c>
      <c r="L27" s="706"/>
      <c r="M27" s="672">
        <v>2</v>
      </c>
      <c r="N27" s="672"/>
      <c r="O27" s="746">
        <v>3</v>
      </c>
      <c r="P27" s="384">
        <v>2</v>
      </c>
      <c r="Q27" s="387"/>
      <c r="R27" s="384">
        <v>1</v>
      </c>
      <c r="S27" s="386"/>
      <c r="T27" s="609"/>
      <c r="U27" s="227">
        <f t="shared" si="2"/>
        <v>8</v>
      </c>
      <c r="V27" s="176"/>
      <c r="W27" s="17">
        <v>24</v>
      </c>
      <c r="X27" s="778">
        <v>4</v>
      </c>
      <c r="Y27">
        <v>4</v>
      </c>
    </row>
    <row r="28" spans="2:25" ht="18" x14ac:dyDescent="0.25">
      <c r="B28" s="162">
        <v>25</v>
      </c>
      <c r="C28" s="202" t="s">
        <v>516</v>
      </c>
      <c r="D28" s="371" t="s">
        <v>517</v>
      </c>
      <c r="E28" s="165">
        <f t="shared" si="0"/>
        <v>17</v>
      </c>
      <c r="F28" s="784">
        <v>8</v>
      </c>
      <c r="G28" s="796">
        <v>4.5</v>
      </c>
      <c r="H28" s="797">
        <v>2.875</v>
      </c>
      <c r="I28" s="791">
        <f t="shared" si="3"/>
        <v>8</v>
      </c>
      <c r="J28" s="62">
        <f t="shared" si="1"/>
        <v>9.5</v>
      </c>
      <c r="K28" s="646" t="s">
        <v>516</v>
      </c>
      <c r="L28" s="706"/>
      <c r="M28" s="687">
        <v>2</v>
      </c>
      <c r="N28" s="672"/>
      <c r="O28" s="746">
        <v>2</v>
      </c>
      <c r="P28" s="384">
        <v>2</v>
      </c>
      <c r="Q28" s="387"/>
      <c r="R28" s="384">
        <v>1</v>
      </c>
      <c r="S28" s="386"/>
      <c r="T28" s="609"/>
      <c r="U28" s="227">
        <f t="shared" si="2"/>
        <v>7</v>
      </c>
      <c r="V28" s="176"/>
      <c r="W28" s="17">
        <v>25</v>
      </c>
      <c r="X28" s="779">
        <v>4</v>
      </c>
      <c r="Y28">
        <v>4</v>
      </c>
    </row>
    <row r="29" spans="2:25" ht="18" x14ac:dyDescent="0.25">
      <c r="B29" s="162">
        <v>26</v>
      </c>
      <c r="C29" s="202" t="s">
        <v>518</v>
      </c>
      <c r="D29" s="371" t="s">
        <v>519</v>
      </c>
      <c r="E29" s="165">
        <f t="shared" si="0"/>
        <v>18</v>
      </c>
      <c r="F29" s="784">
        <v>11</v>
      </c>
      <c r="G29" s="796">
        <v>6</v>
      </c>
      <c r="H29" s="797">
        <v>3.875</v>
      </c>
      <c r="I29" s="791">
        <f t="shared" si="3"/>
        <v>14</v>
      </c>
      <c r="J29" s="62">
        <f t="shared" si="1"/>
        <v>13.666666666666666</v>
      </c>
      <c r="K29" s="646" t="s">
        <v>518</v>
      </c>
      <c r="L29" s="706"/>
      <c r="M29" s="672"/>
      <c r="N29" s="672">
        <v>2</v>
      </c>
      <c r="O29" s="746">
        <v>3</v>
      </c>
      <c r="P29" s="384">
        <v>2</v>
      </c>
      <c r="Q29" s="387"/>
      <c r="R29" s="384">
        <v>1</v>
      </c>
      <c r="S29" s="386"/>
      <c r="T29" s="609"/>
      <c r="U29" s="227">
        <f t="shared" si="2"/>
        <v>8</v>
      </c>
      <c r="V29" s="176"/>
      <c r="W29" s="17">
        <v>26</v>
      </c>
      <c r="X29" s="778">
        <v>7.5</v>
      </c>
      <c r="Y29">
        <v>6.5</v>
      </c>
    </row>
    <row r="30" spans="2:25" ht="18" x14ac:dyDescent="0.25">
      <c r="B30" s="162">
        <v>27</v>
      </c>
      <c r="C30" s="202" t="s">
        <v>520</v>
      </c>
      <c r="D30" s="371" t="s">
        <v>188</v>
      </c>
      <c r="E30" s="165">
        <f t="shared" si="0"/>
        <v>10</v>
      </c>
      <c r="F30" s="784">
        <v>4</v>
      </c>
      <c r="G30" s="796">
        <v>0.5</v>
      </c>
      <c r="H30" s="797">
        <v>3.75</v>
      </c>
      <c r="I30" s="791">
        <f t="shared" si="3"/>
        <v>6</v>
      </c>
      <c r="J30" s="62">
        <f t="shared" si="1"/>
        <v>6</v>
      </c>
      <c r="K30" s="646" t="s">
        <v>520</v>
      </c>
      <c r="L30" s="706"/>
      <c r="M30" s="672"/>
      <c r="N30" s="672"/>
      <c r="O30" s="746"/>
      <c r="P30" s="384"/>
      <c r="Q30" s="387"/>
      <c r="R30" s="384"/>
      <c r="S30" s="386"/>
      <c r="T30" s="609"/>
      <c r="U30" s="227">
        <f t="shared" si="2"/>
        <v>0</v>
      </c>
      <c r="V30" s="176"/>
      <c r="W30" s="17">
        <v>27</v>
      </c>
      <c r="X30" s="778">
        <v>3</v>
      </c>
      <c r="Y30">
        <v>3</v>
      </c>
    </row>
    <row r="31" spans="2:25" ht="18" x14ac:dyDescent="0.25">
      <c r="B31" s="162">
        <v>28</v>
      </c>
      <c r="C31" s="202" t="s">
        <v>521</v>
      </c>
      <c r="D31" s="371" t="s">
        <v>244</v>
      </c>
      <c r="E31" s="165">
        <f t="shared" si="0"/>
        <v>17</v>
      </c>
      <c r="F31" s="784">
        <v>7</v>
      </c>
      <c r="G31" s="796">
        <v>3</v>
      </c>
      <c r="H31" s="797">
        <v>3.875</v>
      </c>
      <c r="I31" s="791">
        <f t="shared" si="3"/>
        <v>9</v>
      </c>
      <c r="J31" s="62">
        <f t="shared" si="1"/>
        <v>9.6666666666666661</v>
      </c>
      <c r="K31" s="646" t="s">
        <v>521</v>
      </c>
      <c r="L31" s="706"/>
      <c r="M31" s="672">
        <v>2</v>
      </c>
      <c r="N31" s="672">
        <v>2</v>
      </c>
      <c r="O31" s="746">
        <v>2</v>
      </c>
      <c r="P31" s="384"/>
      <c r="Q31" s="387"/>
      <c r="R31" s="384">
        <v>1</v>
      </c>
      <c r="S31" s="386"/>
      <c r="T31" s="609"/>
      <c r="U31" s="227">
        <f t="shared" si="2"/>
        <v>7</v>
      </c>
      <c r="V31" s="176"/>
      <c r="W31" s="17">
        <v>28</v>
      </c>
      <c r="X31" s="778">
        <v>3</v>
      </c>
      <c r="Y31">
        <v>6</v>
      </c>
    </row>
    <row r="32" spans="2:25" ht="18" x14ac:dyDescent="0.25">
      <c r="B32" s="162">
        <v>29</v>
      </c>
      <c r="C32" s="202" t="s">
        <v>522</v>
      </c>
      <c r="D32" s="373" t="s">
        <v>523</v>
      </c>
      <c r="E32" s="165">
        <f t="shared" si="0"/>
        <v>17</v>
      </c>
      <c r="F32" s="784">
        <v>13</v>
      </c>
      <c r="G32" s="796">
        <v>6.5</v>
      </c>
      <c r="H32" s="797">
        <v>5.5</v>
      </c>
      <c r="I32" s="791">
        <f t="shared" si="3"/>
        <v>10</v>
      </c>
      <c r="J32" s="62">
        <f t="shared" si="1"/>
        <v>12.166666666666666</v>
      </c>
      <c r="K32" s="646" t="s">
        <v>522</v>
      </c>
      <c r="L32" s="710"/>
      <c r="M32" s="673">
        <v>2</v>
      </c>
      <c r="N32" s="673">
        <v>2</v>
      </c>
      <c r="O32" s="752"/>
      <c r="P32" s="388">
        <v>2</v>
      </c>
      <c r="Q32" s="612"/>
      <c r="R32" s="388">
        <v>1</v>
      </c>
      <c r="S32" s="389"/>
      <c r="T32" s="613"/>
      <c r="U32" s="227">
        <f t="shared" si="2"/>
        <v>7</v>
      </c>
      <c r="V32" s="177"/>
      <c r="W32" s="17">
        <v>30</v>
      </c>
      <c r="X32" s="780">
        <v>5</v>
      </c>
      <c r="Y32">
        <v>5</v>
      </c>
    </row>
    <row r="33" spans="2:25" ht="18" x14ac:dyDescent="0.25">
      <c r="B33" s="162">
        <v>30</v>
      </c>
      <c r="C33" s="202" t="s">
        <v>524</v>
      </c>
      <c r="D33" s="374" t="s">
        <v>525</v>
      </c>
      <c r="E33" s="165">
        <f t="shared" si="0"/>
        <v>17</v>
      </c>
      <c r="F33" s="784">
        <v>15</v>
      </c>
      <c r="G33" s="796">
        <v>8.5</v>
      </c>
      <c r="H33" s="797">
        <v>4.75</v>
      </c>
      <c r="I33" s="791">
        <f t="shared" si="3"/>
        <v>13</v>
      </c>
      <c r="J33" s="62">
        <f t="shared" si="1"/>
        <v>14.333333333333334</v>
      </c>
      <c r="K33" s="646" t="s">
        <v>524</v>
      </c>
      <c r="L33" s="706"/>
      <c r="M33" s="687">
        <v>2</v>
      </c>
      <c r="N33" s="672"/>
      <c r="O33" s="746">
        <v>2</v>
      </c>
      <c r="P33" s="384">
        <v>2</v>
      </c>
      <c r="Q33" s="387"/>
      <c r="R33" s="384">
        <v>1</v>
      </c>
      <c r="S33" s="386"/>
      <c r="T33" s="609"/>
      <c r="U33" s="227">
        <f t="shared" si="2"/>
        <v>7</v>
      </c>
      <c r="V33" s="178"/>
      <c r="W33" s="17">
        <v>31</v>
      </c>
      <c r="X33" s="778">
        <v>6</v>
      </c>
      <c r="Y33">
        <v>7</v>
      </c>
    </row>
    <row r="34" spans="2:25" ht="18" x14ac:dyDescent="0.25">
      <c r="B34" s="162">
        <v>31</v>
      </c>
      <c r="C34" s="202" t="s">
        <v>82</v>
      </c>
      <c r="D34" s="374" t="s">
        <v>526</v>
      </c>
      <c r="E34" s="165">
        <f t="shared" si="0"/>
        <v>10</v>
      </c>
      <c r="F34" s="784">
        <v>14</v>
      </c>
      <c r="G34" s="796">
        <v>7</v>
      </c>
      <c r="H34" s="797">
        <v>6.75</v>
      </c>
      <c r="I34" s="791">
        <f t="shared" si="3"/>
        <v>14</v>
      </c>
      <c r="J34" s="62">
        <f t="shared" si="1"/>
        <v>13.333333333333334</v>
      </c>
      <c r="K34" s="646" t="s">
        <v>82</v>
      </c>
      <c r="L34" s="706"/>
      <c r="M34" s="672"/>
      <c r="N34" s="672"/>
      <c r="O34" s="746"/>
      <c r="P34" s="384"/>
      <c r="Q34" s="387"/>
      <c r="R34" s="384"/>
      <c r="S34" s="386"/>
      <c r="T34" s="609"/>
      <c r="U34" s="227">
        <f t="shared" si="2"/>
        <v>0</v>
      </c>
      <c r="V34" s="178"/>
      <c r="W34" s="17">
        <v>32</v>
      </c>
      <c r="X34" s="778">
        <v>8</v>
      </c>
      <c r="Y34">
        <v>6</v>
      </c>
    </row>
    <row r="35" spans="2:25" ht="18" x14ac:dyDescent="0.25">
      <c r="B35" s="162">
        <v>32</v>
      </c>
      <c r="C35" s="202" t="s">
        <v>527</v>
      </c>
      <c r="D35" s="374" t="s">
        <v>528</v>
      </c>
      <c r="E35" s="165">
        <f t="shared" si="0"/>
        <v>20</v>
      </c>
      <c r="F35" s="784">
        <v>11</v>
      </c>
      <c r="G35" s="796">
        <v>5.5</v>
      </c>
      <c r="H35" s="797">
        <v>3.125</v>
      </c>
      <c r="I35" s="791">
        <f t="shared" si="3"/>
        <v>10</v>
      </c>
      <c r="J35" s="62">
        <f t="shared" si="1"/>
        <v>12</v>
      </c>
      <c r="K35" s="646" t="s">
        <v>527</v>
      </c>
      <c r="L35" s="706"/>
      <c r="M35" s="672">
        <v>2</v>
      </c>
      <c r="N35" s="672">
        <v>2</v>
      </c>
      <c r="O35" s="746">
        <v>2</v>
      </c>
      <c r="P35" s="384">
        <v>2</v>
      </c>
      <c r="Q35" s="387"/>
      <c r="R35" s="384">
        <v>2</v>
      </c>
      <c r="S35" s="386"/>
      <c r="T35" s="609"/>
      <c r="U35" s="227">
        <f t="shared" si="2"/>
        <v>10</v>
      </c>
      <c r="V35" s="178"/>
      <c r="W35" s="17">
        <v>33</v>
      </c>
      <c r="X35" s="778">
        <v>4.5</v>
      </c>
      <c r="Y35">
        <v>5.5</v>
      </c>
    </row>
    <row r="36" spans="2:25" ht="18" x14ac:dyDescent="0.25">
      <c r="B36" s="162">
        <v>33</v>
      </c>
      <c r="C36" s="202" t="s">
        <v>529</v>
      </c>
      <c r="D36" s="374" t="s">
        <v>530</v>
      </c>
      <c r="E36" s="165">
        <f t="shared" si="0"/>
        <v>18</v>
      </c>
      <c r="F36" s="784">
        <v>17</v>
      </c>
      <c r="G36" s="796">
        <v>9.5</v>
      </c>
      <c r="H36" s="797">
        <v>6.25</v>
      </c>
      <c r="I36" s="791">
        <f t="shared" si="3"/>
        <v>19.5</v>
      </c>
      <c r="J36" s="62">
        <f t="shared" si="1"/>
        <v>18.416666666666668</v>
      </c>
      <c r="K36" s="646" t="s">
        <v>529</v>
      </c>
      <c r="L36" s="706"/>
      <c r="M36" s="672">
        <v>2</v>
      </c>
      <c r="N36" s="672"/>
      <c r="O36" s="746">
        <v>3</v>
      </c>
      <c r="P36" s="384">
        <v>2</v>
      </c>
      <c r="Q36" s="387"/>
      <c r="R36" s="384">
        <v>1</v>
      </c>
      <c r="S36" s="386"/>
      <c r="T36" s="609"/>
      <c r="U36" s="227">
        <f t="shared" si="2"/>
        <v>8</v>
      </c>
      <c r="V36" s="178"/>
      <c r="W36" s="17">
        <v>34</v>
      </c>
      <c r="X36" s="781">
        <v>9.5</v>
      </c>
      <c r="Y36">
        <v>10</v>
      </c>
    </row>
    <row r="37" spans="2:25" ht="18.75" thickBot="1" x14ac:dyDescent="0.3">
      <c r="B37" s="812">
        <v>34</v>
      </c>
      <c r="C37" s="203" t="s">
        <v>531</v>
      </c>
      <c r="D37" s="375" t="s">
        <v>532</v>
      </c>
      <c r="E37" s="166">
        <f t="shared" si="0"/>
        <v>17</v>
      </c>
      <c r="F37" s="813">
        <v>11</v>
      </c>
      <c r="G37" s="814">
        <v>5.5</v>
      </c>
      <c r="H37" s="797">
        <v>3</v>
      </c>
      <c r="I37" s="816">
        <f t="shared" si="3"/>
        <v>7</v>
      </c>
      <c r="J37" s="817">
        <f t="shared" si="1"/>
        <v>10</v>
      </c>
      <c r="K37" s="648" t="s">
        <v>531</v>
      </c>
      <c r="L37" s="710"/>
      <c r="M37" s="673"/>
      <c r="N37" s="673">
        <v>2</v>
      </c>
      <c r="O37" s="752">
        <v>2</v>
      </c>
      <c r="P37" s="388">
        <v>2</v>
      </c>
      <c r="Q37" s="612"/>
      <c r="R37" s="388">
        <v>1</v>
      </c>
      <c r="S37" s="389"/>
      <c r="T37" s="613"/>
      <c r="U37" s="818">
        <f t="shared" si="2"/>
        <v>7</v>
      </c>
      <c r="V37" s="819"/>
      <c r="W37" s="17">
        <v>35</v>
      </c>
      <c r="X37" s="780">
        <v>3</v>
      </c>
      <c r="Y37">
        <v>4</v>
      </c>
    </row>
    <row r="38" spans="2:25" ht="18.75" thickBot="1" x14ac:dyDescent="0.45">
      <c r="B38" s="847" t="s">
        <v>165</v>
      </c>
      <c r="C38" s="848"/>
      <c r="D38" s="849"/>
      <c r="E38" s="96">
        <f t="shared" si="0"/>
        <v>16.823529411764707</v>
      </c>
      <c r="F38" s="97">
        <f>AVERAGE(F4:F37)</f>
        <v>10.088235294117647</v>
      </c>
      <c r="G38" s="820">
        <f>AVERAGE(G4:G37)</f>
        <v>5.354838709677419</v>
      </c>
      <c r="H38" s="822">
        <v>3</v>
      </c>
      <c r="I38" s="800">
        <f>AVERAGE(I4:I37)</f>
        <v>10.393939393939394</v>
      </c>
      <c r="J38" s="99">
        <f>AVERAGE(J4:J37)</f>
        <v>11.210784313725489</v>
      </c>
      <c r="K38" s="634" t="s">
        <v>589</v>
      </c>
      <c r="L38" s="2"/>
      <c r="M38" s="1"/>
      <c r="N38" s="1"/>
      <c r="O38" s="1"/>
      <c r="P38" s="1"/>
      <c r="Q38" s="1"/>
      <c r="R38" s="1"/>
      <c r="S38" s="1"/>
      <c r="T38" s="846"/>
      <c r="U38" s="398">
        <f>AVERAGE(U4:U37)</f>
        <v>6.8235294117647056</v>
      </c>
      <c r="V38" s="72"/>
      <c r="W38" s="18"/>
      <c r="X38" s="414"/>
    </row>
  </sheetData>
  <mergeCells count="4">
    <mergeCell ref="C2:I2"/>
    <mergeCell ref="L2:T2"/>
    <mergeCell ref="B38:D38"/>
    <mergeCell ref="L38:T38"/>
  </mergeCells>
  <hyperlinks>
    <hyperlink ref="L2" r:id="rId1" xr:uid="{DACCC79A-84B9-4D7A-BE8A-C00557B9102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BDEA-F7B9-4834-918E-679C256E811C}">
  <dimension ref="A1:Y36"/>
  <sheetViews>
    <sheetView topLeftCell="A18" zoomScale="112" zoomScaleNormal="112" workbookViewId="0">
      <selection activeCell="K40" sqref="K40"/>
    </sheetView>
  </sheetViews>
  <sheetFormatPr baseColWidth="10" defaultRowHeight="12.75" x14ac:dyDescent="0.2"/>
  <cols>
    <col min="1" max="1" width="2" bestFit="1" customWidth="1"/>
    <col min="2" max="2" width="3" bestFit="1" customWidth="1"/>
    <col min="3" max="3" width="15.28515625" bestFit="1" customWidth="1"/>
    <col min="4" max="4" width="13.42578125" bestFit="1" customWidth="1"/>
    <col min="5" max="5" width="6.5703125" bestFit="1" customWidth="1"/>
    <col min="6" max="6" width="7" bestFit="1" customWidth="1"/>
    <col min="7" max="8" width="6.85546875" bestFit="1" customWidth="1"/>
    <col min="9" max="9" width="7.28515625" style="4" bestFit="1" customWidth="1"/>
    <col min="10" max="10" width="9" bestFit="1" customWidth="1"/>
    <col min="11" max="11" width="15.85546875" bestFit="1" customWidth="1"/>
    <col min="12" max="20" width="2.85546875" bestFit="1" customWidth="1"/>
    <col min="21" max="21" width="4.5703125" bestFit="1" customWidth="1"/>
    <col min="22" max="22" width="4.140625" bestFit="1" customWidth="1"/>
    <col min="23" max="23" width="3.5703125" bestFit="1" customWidth="1"/>
  </cols>
  <sheetData>
    <row r="1" spans="1:25" ht="13.5" thickBot="1" x14ac:dyDescent="0.25"/>
    <row r="2" spans="1:25" ht="19.5" thickBot="1" x14ac:dyDescent="0.35">
      <c r="A2" t="s">
        <v>93</v>
      </c>
      <c r="B2" s="54"/>
      <c r="C2" s="850" t="s">
        <v>691</v>
      </c>
      <c r="D2" s="850"/>
      <c r="E2" s="850"/>
      <c r="F2" s="850"/>
      <c r="G2" s="850"/>
      <c r="H2" s="850"/>
      <c r="I2" s="850"/>
      <c r="J2" s="55"/>
      <c r="K2" s="56"/>
      <c r="L2" s="869" t="s">
        <v>23</v>
      </c>
      <c r="M2" s="870"/>
      <c r="N2" s="870"/>
      <c r="O2" s="870"/>
      <c r="P2" s="870"/>
      <c r="Q2" s="870"/>
      <c r="R2" s="870"/>
      <c r="S2" s="870"/>
      <c r="T2" s="871"/>
      <c r="U2" s="55"/>
      <c r="V2" s="57"/>
    </row>
    <row r="3" spans="1:25" ht="15.75" thickBot="1" x14ac:dyDescent="0.35">
      <c r="B3" s="74"/>
      <c r="C3" s="199" t="s">
        <v>0</v>
      </c>
      <c r="D3" s="204"/>
      <c r="E3" s="164" t="s">
        <v>2</v>
      </c>
      <c r="F3" s="173" t="s">
        <v>614</v>
      </c>
      <c r="G3" s="172" t="s">
        <v>673</v>
      </c>
      <c r="H3" s="171" t="s">
        <v>674</v>
      </c>
      <c r="I3" s="93" t="s">
        <v>17</v>
      </c>
      <c r="J3" s="61" t="s">
        <v>18</v>
      </c>
      <c r="K3" s="60" t="s">
        <v>77</v>
      </c>
      <c r="L3" s="391" t="s">
        <v>4</v>
      </c>
      <c r="M3" s="392" t="s">
        <v>5</v>
      </c>
      <c r="N3" s="392" t="s">
        <v>6</v>
      </c>
      <c r="O3" s="392" t="s">
        <v>7</v>
      </c>
      <c r="P3" s="393" t="s">
        <v>8</v>
      </c>
      <c r="Q3" s="394" t="s">
        <v>9</v>
      </c>
      <c r="R3" s="395" t="s">
        <v>10</v>
      </c>
      <c r="S3" s="392" t="s">
        <v>11</v>
      </c>
      <c r="T3" s="396" t="s">
        <v>12</v>
      </c>
      <c r="U3" s="225" t="s">
        <v>19</v>
      </c>
      <c r="V3" s="59" t="s">
        <v>613</v>
      </c>
    </row>
    <row r="4" spans="1:25" ht="18" x14ac:dyDescent="0.25">
      <c r="B4" s="162">
        <v>1</v>
      </c>
      <c r="C4" s="179" t="s">
        <v>533</v>
      </c>
      <c r="D4" s="205" t="s">
        <v>630</v>
      </c>
      <c r="E4" s="165">
        <f t="shared" ref="E4:E36" si="0">+(10+U4-V4)</f>
        <v>22</v>
      </c>
      <c r="F4" s="803">
        <f>+(G4+H4)</f>
        <v>4</v>
      </c>
      <c r="G4" s="826"/>
      <c r="H4" s="827">
        <v>4</v>
      </c>
      <c r="I4" s="805">
        <v>11</v>
      </c>
      <c r="J4" s="62">
        <f>+(E4+F4*2+I4*3)/6</f>
        <v>10.5</v>
      </c>
      <c r="K4" s="234" t="s">
        <v>533</v>
      </c>
      <c r="L4" s="711">
        <v>2</v>
      </c>
      <c r="M4" s="688">
        <v>2</v>
      </c>
      <c r="N4" s="712">
        <v>2</v>
      </c>
      <c r="O4" s="748">
        <v>2</v>
      </c>
      <c r="P4" s="401">
        <v>2</v>
      </c>
      <c r="Q4" s="401"/>
      <c r="R4" s="635">
        <v>2</v>
      </c>
      <c r="S4" s="402"/>
      <c r="T4" s="636"/>
      <c r="U4" s="228">
        <f t="shared" ref="U4:U35" si="1">+(L4+M4+N4+O4+P4+Q4+R4+S4+T4)</f>
        <v>12</v>
      </c>
      <c r="V4" s="176"/>
      <c r="W4" s="17">
        <v>1</v>
      </c>
    </row>
    <row r="5" spans="1:25" ht="18" x14ac:dyDescent="0.25">
      <c r="B5" s="162">
        <v>2</v>
      </c>
      <c r="C5" s="179" t="s">
        <v>534</v>
      </c>
      <c r="D5" s="206" t="s">
        <v>535</v>
      </c>
      <c r="E5" s="165">
        <f t="shared" si="0"/>
        <v>12</v>
      </c>
      <c r="F5" s="803">
        <f t="shared" ref="F5:F35" si="2">+(G5+H5)</f>
        <v>5.25</v>
      </c>
      <c r="G5" s="810"/>
      <c r="H5" s="797">
        <v>5.25</v>
      </c>
      <c r="I5" s="806">
        <v>12</v>
      </c>
      <c r="J5" s="62">
        <f t="shared" ref="J5:J21" si="3">+(E5+F5*2+I5*3)/6</f>
        <v>9.75</v>
      </c>
      <c r="K5" s="643" t="s">
        <v>534</v>
      </c>
      <c r="L5" s="713"/>
      <c r="M5" s="689">
        <v>2</v>
      </c>
      <c r="N5" s="712"/>
      <c r="O5" s="749"/>
      <c r="P5" s="403"/>
      <c r="Q5" s="637"/>
      <c r="R5" s="403"/>
      <c r="S5" s="404"/>
      <c r="T5" s="638"/>
      <c r="U5" s="228">
        <f t="shared" si="1"/>
        <v>2</v>
      </c>
      <c r="V5" s="176"/>
      <c r="W5" s="17">
        <v>2</v>
      </c>
    </row>
    <row r="6" spans="1:25" ht="18" x14ac:dyDescent="0.25">
      <c r="B6" s="162">
        <v>3</v>
      </c>
      <c r="C6" s="179" t="s">
        <v>536</v>
      </c>
      <c r="D6" s="206" t="s">
        <v>537</v>
      </c>
      <c r="E6" s="165">
        <f t="shared" si="0"/>
        <v>14</v>
      </c>
      <c r="F6" s="803">
        <f t="shared" si="2"/>
        <v>4.25</v>
      </c>
      <c r="G6" s="810"/>
      <c r="H6" s="797">
        <v>4.25</v>
      </c>
      <c r="I6" s="806">
        <v>11</v>
      </c>
      <c r="J6" s="62">
        <f t="shared" si="3"/>
        <v>9.25</v>
      </c>
      <c r="K6" s="233" t="s">
        <v>536</v>
      </c>
      <c r="L6" s="714"/>
      <c r="M6" s="689">
        <v>2</v>
      </c>
      <c r="N6" s="712">
        <v>2</v>
      </c>
      <c r="O6" s="749"/>
      <c r="P6" s="403"/>
      <c r="Q6" s="637"/>
      <c r="R6" s="403"/>
      <c r="S6" s="404"/>
      <c r="T6" s="638"/>
      <c r="U6" s="228">
        <f t="shared" si="1"/>
        <v>4</v>
      </c>
      <c r="V6" s="176"/>
      <c r="W6" s="17">
        <v>3</v>
      </c>
    </row>
    <row r="7" spans="1:25" ht="18" x14ac:dyDescent="0.25">
      <c r="B7" s="162">
        <v>4</v>
      </c>
      <c r="C7" s="179" t="s">
        <v>538</v>
      </c>
      <c r="D7" s="206" t="s">
        <v>539</v>
      </c>
      <c r="E7" s="165">
        <f t="shared" si="0"/>
        <v>14</v>
      </c>
      <c r="F7" s="803">
        <f t="shared" si="2"/>
        <v>2</v>
      </c>
      <c r="G7" s="810"/>
      <c r="H7" s="797">
        <v>2</v>
      </c>
      <c r="I7" s="806">
        <v>10</v>
      </c>
      <c r="J7" s="62">
        <f t="shared" si="3"/>
        <v>8</v>
      </c>
      <c r="K7" s="233" t="s">
        <v>538</v>
      </c>
      <c r="L7" s="714"/>
      <c r="M7" s="689">
        <v>2</v>
      </c>
      <c r="N7" s="712"/>
      <c r="O7" s="749">
        <v>2</v>
      </c>
      <c r="P7" s="403"/>
      <c r="Q7" s="637"/>
      <c r="R7" s="403"/>
      <c r="S7" s="404"/>
      <c r="T7" s="638"/>
      <c r="U7" s="228">
        <f t="shared" si="1"/>
        <v>4</v>
      </c>
      <c r="V7" s="176"/>
      <c r="W7" s="17">
        <v>4</v>
      </c>
    </row>
    <row r="8" spans="1:25" ht="18" x14ac:dyDescent="0.25">
      <c r="B8" s="162">
        <v>5</v>
      </c>
      <c r="C8" s="179" t="s">
        <v>540</v>
      </c>
      <c r="D8" s="206" t="s">
        <v>541</v>
      </c>
      <c r="E8" s="165">
        <f t="shared" si="0"/>
        <v>17</v>
      </c>
      <c r="F8" s="803">
        <f t="shared" si="2"/>
        <v>5.75</v>
      </c>
      <c r="G8" s="810"/>
      <c r="H8" s="797">
        <v>5.75</v>
      </c>
      <c r="I8" s="806">
        <v>7</v>
      </c>
      <c r="J8" s="62">
        <f t="shared" si="3"/>
        <v>8.25</v>
      </c>
      <c r="K8" s="233" t="s">
        <v>540</v>
      </c>
      <c r="L8" s="714"/>
      <c r="M8" s="689">
        <v>2</v>
      </c>
      <c r="N8" s="712">
        <v>2</v>
      </c>
      <c r="O8" s="749"/>
      <c r="P8" s="756">
        <v>2</v>
      </c>
      <c r="Q8" s="637"/>
      <c r="R8" s="403">
        <v>1</v>
      </c>
      <c r="S8" s="404"/>
      <c r="T8" s="638"/>
      <c r="U8" s="228">
        <f t="shared" si="1"/>
        <v>7</v>
      </c>
      <c r="V8" s="176"/>
      <c r="W8" s="17">
        <v>5</v>
      </c>
    </row>
    <row r="9" spans="1:25" ht="18" x14ac:dyDescent="0.25">
      <c r="B9" s="162">
        <v>6</v>
      </c>
      <c r="C9" s="179" t="s">
        <v>542</v>
      </c>
      <c r="D9" s="206" t="s">
        <v>543</v>
      </c>
      <c r="E9" s="165">
        <f t="shared" si="0"/>
        <v>14</v>
      </c>
      <c r="F9" s="803">
        <f t="shared" si="2"/>
        <v>1.625</v>
      </c>
      <c r="G9" s="810"/>
      <c r="H9" s="797">
        <v>1.625</v>
      </c>
      <c r="I9" s="806">
        <v>6</v>
      </c>
      <c r="J9" s="62">
        <f t="shared" si="3"/>
        <v>5.875</v>
      </c>
      <c r="K9" s="233" t="s">
        <v>542</v>
      </c>
      <c r="L9" s="714"/>
      <c r="M9" s="689">
        <v>2</v>
      </c>
      <c r="N9" s="712"/>
      <c r="O9" s="749">
        <v>2</v>
      </c>
      <c r="P9" s="403"/>
      <c r="Q9" s="637"/>
      <c r="R9" s="403"/>
      <c r="S9" s="404"/>
      <c r="T9" s="638"/>
      <c r="U9" s="228">
        <f t="shared" si="1"/>
        <v>4</v>
      </c>
      <c r="V9" s="176"/>
      <c r="W9" s="17">
        <v>6</v>
      </c>
    </row>
    <row r="10" spans="1:25" ht="18" x14ac:dyDescent="0.25">
      <c r="B10" s="162">
        <v>7</v>
      </c>
      <c r="C10" s="179" t="s">
        <v>544</v>
      </c>
      <c r="D10" s="207" t="s">
        <v>210</v>
      </c>
      <c r="E10" s="165">
        <f t="shared" si="0"/>
        <v>14</v>
      </c>
      <c r="F10" s="803">
        <f t="shared" si="2"/>
        <v>4</v>
      </c>
      <c r="G10" s="810"/>
      <c r="H10" s="797">
        <v>4</v>
      </c>
      <c r="I10" s="806">
        <v>11</v>
      </c>
      <c r="J10" s="62">
        <f t="shared" si="3"/>
        <v>9.1666666666666661</v>
      </c>
      <c r="K10" s="233" t="s">
        <v>544</v>
      </c>
      <c r="L10" s="714"/>
      <c r="M10" s="689"/>
      <c r="N10" s="712">
        <v>2</v>
      </c>
      <c r="O10" s="749">
        <v>2</v>
      </c>
      <c r="P10" s="403"/>
      <c r="Q10" s="637"/>
      <c r="R10" s="403"/>
      <c r="S10" s="404"/>
      <c r="T10" s="638"/>
      <c r="U10" s="228">
        <f t="shared" si="1"/>
        <v>4</v>
      </c>
      <c r="V10" s="176"/>
      <c r="W10" s="17">
        <v>7</v>
      </c>
      <c r="Y10" s="695"/>
    </row>
    <row r="11" spans="1:25" ht="18" x14ac:dyDescent="0.25">
      <c r="B11" s="162">
        <v>8</v>
      </c>
      <c r="C11" s="179" t="s">
        <v>545</v>
      </c>
      <c r="D11" s="206" t="s">
        <v>188</v>
      </c>
      <c r="E11" s="165">
        <f t="shared" si="0"/>
        <v>18</v>
      </c>
      <c r="F11" s="803">
        <f t="shared" si="2"/>
        <v>3.25</v>
      </c>
      <c r="G11" s="810"/>
      <c r="H11" s="797">
        <v>3.25</v>
      </c>
      <c r="I11" s="806">
        <v>9</v>
      </c>
      <c r="J11" s="62">
        <f t="shared" si="3"/>
        <v>8.5833333333333339</v>
      </c>
      <c r="K11" s="233" t="s">
        <v>545</v>
      </c>
      <c r="L11" s="714">
        <v>3</v>
      </c>
      <c r="M11" s="689"/>
      <c r="N11" s="712">
        <v>2</v>
      </c>
      <c r="O11" s="749">
        <v>2</v>
      </c>
      <c r="P11" s="403"/>
      <c r="Q11" s="637"/>
      <c r="R11" s="403">
        <v>1</v>
      </c>
      <c r="S11" s="404"/>
      <c r="T11" s="638"/>
      <c r="U11" s="228">
        <f t="shared" si="1"/>
        <v>8</v>
      </c>
      <c r="V11" s="176"/>
      <c r="W11" s="17">
        <v>8</v>
      </c>
    </row>
    <row r="12" spans="1:25" ht="18" x14ac:dyDescent="0.25">
      <c r="B12" s="162">
        <v>9</v>
      </c>
      <c r="C12" s="179" t="s">
        <v>546</v>
      </c>
      <c r="D12" s="206" t="s">
        <v>547</v>
      </c>
      <c r="E12" s="165">
        <f t="shared" si="0"/>
        <v>10</v>
      </c>
      <c r="F12" s="803">
        <f t="shared" si="2"/>
        <v>3.5</v>
      </c>
      <c r="G12" s="810"/>
      <c r="H12" s="797">
        <v>3.5</v>
      </c>
      <c r="I12" s="806">
        <v>5</v>
      </c>
      <c r="J12" s="62">
        <f t="shared" si="3"/>
        <v>5.333333333333333</v>
      </c>
      <c r="K12" s="233" t="s">
        <v>546</v>
      </c>
      <c r="L12" s="714"/>
      <c r="M12" s="689"/>
      <c r="N12" s="712"/>
      <c r="O12" s="749"/>
      <c r="P12" s="403"/>
      <c r="Q12" s="637"/>
      <c r="R12" s="403"/>
      <c r="S12" s="404"/>
      <c r="T12" s="638"/>
      <c r="U12" s="228">
        <f t="shared" si="1"/>
        <v>0</v>
      </c>
      <c r="V12" s="176"/>
      <c r="W12" s="17">
        <v>9</v>
      </c>
    </row>
    <row r="13" spans="1:25" ht="18" x14ac:dyDescent="0.25">
      <c r="B13" s="162">
        <v>10</v>
      </c>
      <c r="C13" s="179" t="s">
        <v>548</v>
      </c>
      <c r="D13" s="208" t="s">
        <v>549</v>
      </c>
      <c r="E13" s="165">
        <f t="shared" si="0"/>
        <v>17</v>
      </c>
      <c r="F13" s="803">
        <f t="shared" si="2"/>
        <v>2.875</v>
      </c>
      <c r="G13" s="810"/>
      <c r="H13" s="797">
        <v>2.875</v>
      </c>
      <c r="I13" s="806">
        <v>6</v>
      </c>
      <c r="J13" s="62">
        <f t="shared" si="3"/>
        <v>6.791666666666667</v>
      </c>
      <c r="K13" s="233" t="s">
        <v>548</v>
      </c>
      <c r="L13" s="714"/>
      <c r="M13" s="690">
        <v>2</v>
      </c>
      <c r="N13" s="712">
        <v>2</v>
      </c>
      <c r="O13" s="749">
        <v>2</v>
      </c>
      <c r="P13" s="403"/>
      <c r="Q13" s="637"/>
      <c r="R13" s="403">
        <v>1</v>
      </c>
      <c r="S13" s="404"/>
      <c r="T13" s="638"/>
      <c r="U13" s="228">
        <f t="shared" si="1"/>
        <v>7</v>
      </c>
      <c r="V13" s="176"/>
      <c r="W13" s="17">
        <v>10</v>
      </c>
    </row>
    <row r="14" spans="1:25" ht="18" x14ac:dyDescent="0.25">
      <c r="B14" s="162">
        <v>11</v>
      </c>
      <c r="C14" s="179" t="s">
        <v>550</v>
      </c>
      <c r="D14" s="206" t="s">
        <v>551</v>
      </c>
      <c r="E14" s="165">
        <f t="shared" si="0"/>
        <v>14</v>
      </c>
      <c r="F14" s="803">
        <f t="shared" si="2"/>
        <v>2.875</v>
      </c>
      <c r="G14" s="810"/>
      <c r="H14" s="797">
        <v>2.875</v>
      </c>
      <c r="I14" s="806">
        <v>4</v>
      </c>
      <c r="J14" s="62">
        <f t="shared" si="3"/>
        <v>5.291666666666667</v>
      </c>
      <c r="K14" s="233" t="s">
        <v>550</v>
      </c>
      <c r="L14" s="714"/>
      <c r="M14" s="689">
        <v>2</v>
      </c>
      <c r="N14" s="712">
        <v>2</v>
      </c>
      <c r="O14" s="749"/>
      <c r="P14" s="403"/>
      <c r="Q14" s="637"/>
      <c r="R14" s="403"/>
      <c r="S14" s="404"/>
      <c r="T14" s="638"/>
      <c r="U14" s="228">
        <f t="shared" si="1"/>
        <v>4</v>
      </c>
      <c r="V14" s="176"/>
      <c r="W14" s="17">
        <v>11</v>
      </c>
    </row>
    <row r="15" spans="1:25" ht="18" x14ac:dyDescent="0.25">
      <c r="B15" s="162">
        <v>12</v>
      </c>
      <c r="C15" s="186" t="s">
        <v>552</v>
      </c>
      <c r="D15" s="206" t="s">
        <v>553</v>
      </c>
      <c r="E15" s="165">
        <f t="shared" si="0"/>
        <v>17</v>
      </c>
      <c r="F15" s="803">
        <f t="shared" si="2"/>
        <v>5.75</v>
      </c>
      <c r="G15" s="810"/>
      <c r="H15" s="797">
        <v>5.75</v>
      </c>
      <c r="I15" s="807">
        <v>16</v>
      </c>
      <c r="J15" s="62">
        <f t="shared" si="3"/>
        <v>12.75</v>
      </c>
      <c r="K15" s="644" t="s">
        <v>552</v>
      </c>
      <c r="L15" s="714"/>
      <c r="M15" s="689">
        <v>2</v>
      </c>
      <c r="N15" s="712"/>
      <c r="O15" s="749">
        <v>2</v>
      </c>
      <c r="P15" s="403">
        <v>2</v>
      </c>
      <c r="Q15" s="637"/>
      <c r="R15" s="403">
        <v>1</v>
      </c>
      <c r="S15" s="404"/>
      <c r="T15" s="638"/>
      <c r="U15" s="228">
        <f t="shared" si="1"/>
        <v>7</v>
      </c>
      <c r="V15" s="176"/>
      <c r="W15" s="17">
        <v>12</v>
      </c>
    </row>
    <row r="16" spans="1:25" ht="18" x14ac:dyDescent="0.25">
      <c r="B16" s="162">
        <v>13</v>
      </c>
      <c r="C16" s="179" t="s">
        <v>497</v>
      </c>
      <c r="D16" s="206" t="s">
        <v>554</v>
      </c>
      <c r="E16" s="165">
        <f t="shared" si="0"/>
        <v>14</v>
      </c>
      <c r="F16" s="803">
        <f t="shared" si="2"/>
        <v>4.5</v>
      </c>
      <c r="G16" s="810"/>
      <c r="H16" s="797">
        <v>4.5</v>
      </c>
      <c r="I16" s="806">
        <v>10</v>
      </c>
      <c r="J16" s="62">
        <f t="shared" si="3"/>
        <v>8.8333333333333339</v>
      </c>
      <c r="K16" s="233" t="s">
        <v>497</v>
      </c>
      <c r="L16" s="714"/>
      <c r="M16" s="689"/>
      <c r="N16" s="712">
        <v>2</v>
      </c>
      <c r="O16" s="749"/>
      <c r="P16" s="403">
        <v>2</v>
      </c>
      <c r="Q16" s="637"/>
      <c r="R16" s="639"/>
      <c r="S16" s="404"/>
      <c r="T16" s="638"/>
      <c r="U16" s="228">
        <f t="shared" si="1"/>
        <v>4</v>
      </c>
      <c r="V16" s="176"/>
      <c r="W16" s="17">
        <v>13</v>
      </c>
    </row>
    <row r="17" spans="2:25" ht="18" x14ac:dyDescent="0.25">
      <c r="B17" s="162">
        <v>14</v>
      </c>
      <c r="C17" s="179" t="s">
        <v>555</v>
      </c>
      <c r="D17" s="206" t="s">
        <v>556</v>
      </c>
      <c r="E17" s="165">
        <f t="shared" si="0"/>
        <v>17</v>
      </c>
      <c r="F17" s="803">
        <f t="shared" si="2"/>
        <v>8.5</v>
      </c>
      <c r="G17" s="810"/>
      <c r="H17" s="797">
        <v>8.5</v>
      </c>
      <c r="I17" s="806">
        <v>16</v>
      </c>
      <c r="J17" s="62">
        <f t="shared" si="3"/>
        <v>13.666666666666666</v>
      </c>
      <c r="K17" s="233" t="s">
        <v>555</v>
      </c>
      <c r="L17" s="714"/>
      <c r="M17" s="689"/>
      <c r="N17" s="712">
        <v>2</v>
      </c>
      <c r="O17" s="749">
        <v>2</v>
      </c>
      <c r="P17" s="403">
        <v>2</v>
      </c>
      <c r="Q17" s="637"/>
      <c r="R17" s="403">
        <v>1</v>
      </c>
      <c r="S17" s="404"/>
      <c r="T17" s="638"/>
      <c r="U17" s="228">
        <f t="shared" si="1"/>
        <v>7</v>
      </c>
      <c r="V17" s="176"/>
      <c r="W17" s="17">
        <v>14</v>
      </c>
    </row>
    <row r="18" spans="2:25" ht="18" x14ac:dyDescent="0.25">
      <c r="B18" s="162">
        <v>15</v>
      </c>
      <c r="C18" s="179" t="s">
        <v>557</v>
      </c>
      <c r="D18" s="209" t="s">
        <v>371</v>
      </c>
      <c r="E18" s="165">
        <f t="shared" si="0"/>
        <v>10</v>
      </c>
      <c r="F18" s="803">
        <f t="shared" si="2"/>
        <v>5.5</v>
      </c>
      <c r="G18" s="810"/>
      <c r="H18" s="797">
        <v>5.5</v>
      </c>
      <c r="I18" s="806">
        <v>5</v>
      </c>
      <c r="J18" s="62">
        <f t="shared" si="3"/>
        <v>6</v>
      </c>
      <c r="K18" s="233" t="s">
        <v>557</v>
      </c>
      <c r="L18" s="714"/>
      <c r="M18" s="689"/>
      <c r="N18" s="712"/>
      <c r="O18" s="749"/>
      <c r="P18" s="403"/>
      <c r="Q18" s="637"/>
      <c r="R18" s="403"/>
      <c r="S18" s="404"/>
      <c r="T18" s="638"/>
      <c r="U18" s="228">
        <f t="shared" si="1"/>
        <v>0</v>
      </c>
      <c r="V18" s="176"/>
      <c r="W18" s="17">
        <v>15</v>
      </c>
    </row>
    <row r="19" spans="2:25" ht="18" x14ac:dyDescent="0.25">
      <c r="B19" s="162">
        <v>16</v>
      </c>
      <c r="C19" s="179" t="s">
        <v>558</v>
      </c>
      <c r="D19" s="206" t="s">
        <v>559</v>
      </c>
      <c r="E19" s="165">
        <f t="shared" si="0"/>
        <v>14</v>
      </c>
      <c r="F19" s="803">
        <f t="shared" si="2"/>
        <v>1</v>
      </c>
      <c r="G19" s="810"/>
      <c r="H19" s="797">
        <v>1</v>
      </c>
      <c r="I19" s="806">
        <v>5</v>
      </c>
      <c r="J19" s="62">
        <f t="shared" si="3"/>
        <v>5.166666666666667</v>
      </c>
      <c r="K19" s="233" t="s">
        <v>558</v>
      </c>
      <c r="L19" s="714"/>
      <c r="M19" s="689"/>
      <c r="N19" s="712">
        <v>2</v>
      </c>
      <c r="O19" s="749">
        <v>2</v>
      </c>
      <c r="P19" s="403"/>
      <c r="Q19" s="637"/>
      <c r="R19" s="403"/>
      <c r="S19" s="404"/>
      <c r="T19" s="638"/>
      <c r="U19" s="228">
        <f t="shared" si="1"/>
        <v>4</v>
      </c>
      <c r="V19" s="176"/>
      <c r="W19" s="17">
        <v>16</v>
      </c>
    </row>
    <row r="20" spans="2:25" ht="18" x14ac:dyDescent="0.25">
      <c r="B20" s="162">
        <v>17</v>
      </c>
      <c r="C20" s="179" t="s">
        <v>560</v>
      </c>
      <c r="D20" s="206" t="s">
        <v>561</v>
      </c>
      <c r="E20" s="165">
        <f t="shared" si="0"/>
        <v>23</v>
      </c>
      <c r="F20" s="803">
        <f t="shared" si="2"/>
        <v>2.25</v>
      </c>
      <c r="G20" s="810"/>
      <c r="H20" s="797">
        <v>2.25</v>
      </c>
      <c r="I20" s="806">
        <v>12</v>
      </c>
      <c r="J20" s="62">
        <f t="shared" si="3"/>
        <v>10.583333333333334</v>
      </c>
      <c r="K20" s="233" t="s">
        <v>560</v>
      </c>
      <c r="L20" s="714">
        <v>3</v>
      </c>
      <c r="M20" s="689">
        <v>2</v>
      </c>
      <c r="N20" s="712">
        <v>2</v>
      </c>
      <c r="O20" s="749">
        <v>2</v>
      </c>
      <c r="P20" s="403">
        <v>2</v>
      </c>
      <c r="Q20" s="637"/>
      <c r="R20" s="403">
        <v>2</v>
      </c>
      <c r="S20" s="404"/>
      <c r="T20" s="638"/>
      <c r="U20" s="228">
        <f t="shared" si="1"/>
        <v>13</v>
      </c>
      <c r="V20" s="176"/>
      <c r="W20" s="17">
        <v>17</v>
      </c>
    </row>
    <row r="21" spans="2:25" ht="18" x14ac:dyDescent="0.25">
      <c r="B21" s="162">
        <v>18</v>
      </c>
      <c r="C21" s="179" t="s">
        <v>563</v>
      </c>
      <c r="D21" s="206" t="s">
        <v>562</v>
      </c>
      <c r="E21" s="165">
        <f t="shared" si="0"/>
        <v>10</v>
      </c>
      <c r="F21" s="803">
        <f t="shared" si="2"/>
        <v>7.5</v>
      </c>
      <c r="G21" s="810"/>
      <c r="H21" s="797">
        <v>7.5</v>
      </c>
      <c r="I21" s="806">
        <v>17</v>
      </c>
      <c r="J21" s="62">
        <f t="shared" si="3"/>
        <v>12.666666666666666</v>
      </c>
      <c r="K21" s="233" t="s">
        <v>563</v>
      </c>
      <c r="L21" s="714"/>
      <c r="M21" s="689"/>
      <c r="N21" s="712"/>
      <c r="O21" s="749"/>
      <c r="P21" s="403"/>
      <c r="Q21" s="637"/>
      <c r="R21" s="403"/>
      <c r="S21" s="404"/>
      <c r="T21" s="638"/>
      <c r="U21" s="228">
        <f t="shared" si="1"/>
        <v>0</v>
      </c>
      <c r="V21" s="176"/>
      <c r="W21" s="17">
        <v>18</v>
      </c>
    </row>
    <row r="22" spans="2:25" ht="18" x14ac:dyDescent="0.25">
      <c r="B22" s="162">
        <v>19</v>
      </c>
      <c r="C22" s="179" t="s">
        <v>564</v>
      </c>
      <c r="D22" s="206" t="s">
        <v>541</v>
      </c>
      <c r="E22" s="165">
        <f t="shared" si="0"/>
        <v>12</v>
      </c>
      <c r="F22" s="803">
        <f t="shared" si="2"/>
        <v>4.125</v>
      </c>
      <c r="G22" s="810"/>
      <c r="H22" s="797">
        <v>4.125</v>
      </c>
      <c r="I22" s="806">
        <v>6</v>
      </c>
      <c r="J22" s="62">
        <f t="shared" ref="J22:J35" si="4">+(E22+F22*2+I22*3)/6</f>
        <v>6.375</v>
      </c>
      <c r="K22" s="233" t="s">
        <v>564</v>
      </c>
      <c r="L22" s="714"/>
      <c r="M22" s="691">
        <v>2</v>
      </c>
      <c r="N22" s="712"/>
      <c r="O22" s="749"/>
      <c r="P22" s="403"/>
      <c r="Q22" s="637"/>
      <c r="R22" s="403"/>
      <c r="S22" s="404"/>
      <c r="T22" s="638"/>
      <c r="U22" s="228">
        <f t="shared" si="1"/>
        <v>2</v>
      </c>
      <c r="V22" s="176"/>
      <c r="W22" s="17">
        <v>19</v>
      </c>
    </row>
    <row r="23" spans="2:25" ht="18" x14ac:dyDescent="0.25">
      <c r="B23" s="162">
        <v>20</v>
      </c>
      <c r="C23" s="179" t="s">
        <v>512</v>
      </c>
      <c r="D23" s="206" t="s">
        <v>565</v>
      </c>
      <c r="E23" s="165">
        <f t="shared" si="0"/>
        <v>12</v>
      </c>
      <c r="F23" s="803">
        <f t="shared" si="2"/>
        <v>4.875</v>
      </c>
      <c r="G23" s="810"/>
      <c r="H23" s="797">
        <v>4.875</v>
      </c>
      <c r="I23" s="806">
        <v>12</v>
      </c>
      <c r="J23" s="62">
        <f t="shared" si="4"/>
        <v>9.625</v>
      </c>
      <c r="K23" s="233" t="s">
        <v>512</v>
      </c>
      <c r="L23" s="714"/>
      <c r="M23" s="689"/>
      <c r="N23" s="712"/>
      <c r="O23" s="749">
        <v>2</v>
      </c>
      <c r="P23" s="403"/>
      <c r="Q23" s="637"/>
      <c r="R23" s="403"/>
      <c r="S23" s="404"/>
      <c r="T23" s="638"/>
      <c r="U23" s="228">
        <f t="shared" si="1"/>
        <v>2</v>
      </c>
      <c r="V23" s="176"/>
      <c r="W23" s="17">
        <v>20</v>
      </c>
    </row>
    <row r="24" spans="2:25" ht="18" x14ac:dyDescent="0.25">
      <c r="B24" s="162">
        <v>21</v>
      </c>
      <c r="C24" s="179" t="s">
        <v>566</v>
      </c>
      <c r="D24" s="206" t="s">
        <v>567</v>
      </c>
      <c r="E24" s="165">
        <f t="shared" si="0"/>
        <v>18</v>
      </c>
      <c r="F24" s="803">
        <f t="shared" si="2"/>
        <v>4</v>
      </c>
      <c r="G24" s="810"/>
      <c r="H24" s="797">
        <v>4</v>
      </c>
      <c r="I24" s="806">
        <v>5</v>
      </c>
      <c r="J24" s="62">
        <f t="shared" si="4"/>
        <v>6.833333333333333</v>
      </c>
      <c r="K24" s="233" t="s">
        <v>566</v>
      </c>
      <c r="L24" s="713">
        <v>3</v>
      </c>
      <c r="M24" s="692">
        <v>2</v>
      </c>
      <c r="N24" s="712">
        <v>2</v>
      </c>
      <c r="O24" s="750"/>
      <c r="P24" s="403"/>
      <c r="Q24" s="640"/>
      <c r="R24" s="403">
        <v>1</v>
      </c>
      <c r="S24" s="405"/>
      <c r="T24" s="638"/>
      <c r="U24" s="228">
        <f t="shared" si="1"/>
        <v>8</v>
      </c>
      <c r="V24" s="176"/>
      <c r="W24" s="17">
        <v>21</v>
      </c>
    </row>
    <row r="25" spans="2:25" ht="18" x14ac:dyDescent="0.25">
      <c r="B25" s="162">
        <v>22</v>
      </c>
      <c r="C25" s="179" t="s">
        <v>568</v>
      </c>
      <c r="D25" s="206" t="s">
        <v>569</v>
      </c>
      <c r="E25" s="165">
        <v>10</v>
      </c>
      <c r="F25" s="803">
        <f t="shared" si="2"/>
        <v>3.375</v>
      </c>
      <c r="G25" s="810"/>
      <c r="H25" s="797">
        <v>3.375</v>
      </c>
      <c r="I25" s="806">
        <v>3</v>
      </c>
      <c r="J25" s="62">
        <f t="shared" si="4"/>
        <v>4.291666666666667</v>
      </c>
      <c r="K25" s="233" t="s">
        <v>568</v>
      </c>
      <c r="L25" s="714"/>
      <c r="M25" s="692"/>
      <c r="N25" s="712"/>
      <c r="O25" s="750"/>
      <c r="P25" s="403"/>
      <c r="Q25" s="640"/>
      <c r="R25" s="403"/>
      <c r="S25" s="405"/>
      <c r="T25" s="638"/>
      <c r="U25" s="228">
        <f t="shared" si="1"/>
        <v>0</v>
      </c>
      <c r="V25" s="176"/>
      <c r="W25" s="17">
        <v>22</v>
      </c>
    </row>
    <row r="26" spans="2:25" ht="18" x14ac:dyDescent="0.25">
      <c r="B26" s="162">
        <v>23</v>
      </c>
      <c r="C26" s="179" t="s">
        <v>570</v>
      </c>
      <c r="D26" s="206" t="s">
        <v>571</v>
      </c>
      <c r="E26" s="165">
        <f t="shared" si="0"/>
        <v>21</v>
      </c>
      <c r="F26" s="803">
        <f t="shared" si="2"/>
        <v>4.25</v>
      </c>
      <c r="G26" s="810"/>
      <c r="H26" s="797">
        <v>4.25</v>
      </c>
      <c r="I26" s="807">
        <v>12</v>
      </c>
      <c r="J26" s="62">
        <f t="shared" si="4"/>
        <v>10.916666666666666</v>
      </c>
      <c r="K26" s="233" t="s">
        <v>570</v>
      </c>
      <c r="L26" s="714">
        <v>3</v>
      </c>
      <c r="M26" s="692">
        <v>2</v>
      </c>
      <c r="N26" s="712">
        <v>2</v>
      </c>
      <c r="O26" s="750">
        <v>2</v>
      </c>
      <c r="P26" s="403"/>
      <c r="Q26" s="640"/>
      <c r="R26" s="403">
        <v>2</v>
      </c>
      <c r="S26" s="405"/>
      <c r="T26" s="638"/>
      <c r="U26" s="228">
        <f t="shared" si="1"/>
        <v>11</v>
      </c>
      <c r="V26" s="176"/>
      <c r="W26" s="17">
        <v>23</v>
      </c>
    </row>
    <row r="27" spans="2:25" ht="18" x14ac:dyDescent="0.25">
      <c r="B27" s="162">
        <v>24</v>
      </c>
      <c r="C27" s="179" t="s">
        <v>572</v>
      </c>
      <c r="D27" s="206" t="s">
        <v>573</v>
      </c>
      <c r="E27" s="165">
        <f t="shared" si="0"/>
        <v>10</v>
      </c>
      <c r="F27" s="803">
        <f t="shared" si="2"/>
        <v>3.5</v>
      </c>
      <c r="G27" s="810"/>
      <c r="H27" s="797">
        <v>3.5</v>
      </c>
      <c r="I27" s="806">
        <v>13</v>
      </c>
      <c r="J27" s="62">
        <f t="shared" si="4"/>
        <v>9.3333333333333339</v>
      </c>
      <c r="K27" s="233" t="s">
        <v>572</v>
      </c>
      <c r="L27" s="714"/>
      <c r="M27" s="692"/>
      <c r="N27" s="712"/>
      <c r="O27" s="750"/>
      <c r="P27" s="403"/>
      <c r="Q27" s="640"/>
      <c r="R27" s="403"/>
      <c r="S27" s="405"/>
      <c r="T27" s="638"/>
      <c r="U27" s="228">
        <f t="shared" si="1"/>
        <v>0</v>
      </c>
      <c r="V27" s="176"/>
      <c r="W27" s="17">
        <v>24</v>
      </c>
    </row>
    <row r="28" spans="2:25" ht="18" x14ac:dyDescent="0.25">
      <c r="B28" s="162">
        <v>25</v>
      </c>
      <c r="C28" s="179" t="s">
        <v>575</v>
      </c>
      <c r="D28" s="206" t="s">
        <v>574</v>
      </c>
      <c r="E28" s="165">
        <f t="shared" si="0"/>
        <v>12</v>
      </c>
      <c r="F28" s="803">
        <f t="shared" si="2"/>
        <v>4</v>
      </c>
      <c r="G28" s="810"/>
      <c r="H28" s="797">
        <v>4</v>
      </c>
      <c r="I28" s="806">
        <v>3</v>
      </c>
      <c r="J28" s="62">
        <f t="shared" si="4"/>
        <v>4.833333333333333</v>
      </c>
      <c r="K28" s="233" t="s">
        <v>575</v>
      </c>
      <c r="L28" s="714"/>
      <c r="M28" s="692"/>
      <c r="N28" s="712"/>
      <c r="O28" s="750">
        <v>2</v>
      </c>
      <c r="P28" s="403"/>
      <c r="Q28" s="640"/>
      <c r="R28" s="403"/>
      <c r="S28" s="405"/>
      <c r="T28" s="638"/>
      <c r="U28" s="228">
        <f t="shared" si="1"/>
        <v>2</v>
      </c>
      <c r="V28" s="176"/>
      <c r="W28" s="17">
        <v>25</v>
      </c>
    </row>
    <row r="29" spans="2:25" ht="18" x14ac:dyDescent="0.25">
      <c r="B29" s="162">
        <v>26</v>
      </c>
      <c r="C29" s="179" t="s">
        <v>576</v>
      </c>
      <c r="D29" s="206" t="s">
        <v>577</v>
      </c>
      <c r="E29" s="165">
        <f t="shared" si="0"/>
        <v>17</v>
      </c>
      <c r="F29" s="803">
        <f t="shared" si="2"/>
        <v>5.625</v>
      </c>
      <c r="G29" s="810"/>
      <c r="H29" s="797">
        <v>5.625</v>
      </c>
      <c r="I29" s="806">
        <v>10</v>
      </c>
      <c r="J29" s="62">
        <f t="shared" si="4"/>
        <v>9.7083333333333339</v>
      </c>
      <c r="K29" s="233" t="s">
        <v>576</v>
      </c>
      <c r="L29" s="714">
        <v>2</v>
      </c>
      <c r="M29" s="693">
        <v>2</v>
      </c>
      <c r="N29" s="712"/>
      <c r="O29" s="750"/>
      <c r="P29" s="403">
        <v>2</v>
      </c>
      <c r="Q29" s="640"/>
      <c r="R29" s="403">
        <v>1</v>
      </c>
      <c r="S29" s="405"/>
      <c r="T29" s="638"/>
      <c r="U29" s="228">
        <f t="shared" si="1"/>
        <v>7</v>
      </c>
      <c r="V29" s="176"/>
      <c r="W29" s="17">
        <v>26</v>
      </c>
    </row>
    <row r="30" spans="2:25" ht="18" x14ac:dyDescent="0.25">
      <c r="B30" s="723">
        <v>27</v>
      </c>
      <c r="C30" s="724" t="s">
        <v>597</v>
      </c>
      <c r="D30" s="725" t="s">
        <v>598</v>
      </c>
      <c r="E30" s="726">
        <f t="shared" si="0"/>
        <v>10</v>
      </c>
      <c r="F30" s="804">
        <f t="shared" si="2"/>
        <v>2.625</v>
      </c>
      <c r="G30" s="811"/>
      <c r="H30" s="797">
        <v>2.625</v>
      </c>
      <c r="I30" s="808"/>
      <c r="J30" s="727">
        <f t="shared" si="4"/>
        <v>2.5416666666666665</v>
      </c>
      <c r="K30" s="728" t="s">
        <v>597</v>
      </c>
      <c r="L30" s="729"/>
      <c r="M30" s="730"/>
      <c r="N30" s="731"/>
      <c r="O30" s="750"/>
      <c r="P30" s="733"/>
      <c r="Q30" s="732"/>
      <c r="R30" s="733"/>
      <c r="S30" s="734"/>
      <c r="T30" s="735"/>
      <c r="U30" s="736">
        <f t="shared" si="1"/>
        <v>0</v>
      </c>
      <c r="V30" s="737"/>
      <c r="W30" s="738">
        <v>27</v>
      </c>
    </row>
    <row r="31" spans="2:25" ht="18" x14ac:dyDescent="0.25">
      <c r="B31" s="162">
        <v>28</v>
      </c>
      <c r="C31" s="179" t="s">
        <v>578</v>
      </c>
      <c r="D31" s="206" t="s">
        <v>579</v>
      </c>
      <c r="E31" s="165">
        <f t="shared" si="0"/>
        <v>14</v>
      </c>
      <c r="F31" s="803">
        <f t="shared" si="2"/>
        <v>3.875</v>
      </c>
      <c r="G31" s="810"/>
      <c r="H31" s="797">
        <v>3.875</v>
      </c>
      <c r="I31" s="806">
        <v>12</v>
      </c>
      <c r="J31" s="62">
        <f t="shared" si="4"/>
        <v>9.625</v>
      </c>
      <c r="K31" s="233" t="s">
        <v>578</v>
      </c>
      <c r="L31" s="714"/>
      <c r="M31" s="692">
        <v>2</v>
      </c>
      <c r="N31" s="712"/>
      <c r="O31" s="750"/>
      <c r="P31" s="896">
        <v>2</v>
      </c>
      <c r="Q31" s="640"/>
      <c r="R31" s="403"/>
      <c r="S31" s="405"/>
      <c r="T31" s="638"/>
      <c r="U31" s="228">
        <f t="shared" si="1"/>
        <v>4</v>
      </c>
      <c r="V31" s="176"/>
      <c r="W31" s="17">
        <v>28</v>
      </c>
      <c r="Y31" s="22"/>
    </row>
    <row r="32" spans="2:25" ht="18" x14ac:dyDescent="0.25">
      <c r="B32" s="162">
        <v>29</v>
      </c>
      <c r="C32" s="179" t="s">
        <v>580</v>
      </c>
      <c r="D32" s="210" t="s">
        <v>581</v>
      </c>
      <c r="E32" s="165">
        <f t="shared" si="0"/>
        <v>18</v>
      </c>
      <c r="F32" s="803">
        <f t="shared" si="2"/>
        <v>7</v>
      </c>
      <c r="G32" s="810"/>
      <c r="H32" s="797">
        <v>7</v>
      </c>
      <c r="I32" s="809">
        <v>15</v>
      </c>
      <c r="J32" s="62">
        <f t="shared" si="4"/>
        <v>12.833333333333334</v>
      </c>
      <c r="K32" s="233" t="s">
        <v>580</v>
      </c>
      <c r="L32" s="715">
        <v>3</v>
      </c>
      <c r="M32" s="694">
        <v>2</v>
      </c>
      <c r="N32" s="712"/>
      <c r="O32" s="751"/>
      <c r="P32" s="406">
        <v>2</v>
      </c>
      <c r="Q32" s="641"/>
      <c r="R32" s="406">
        <v>1</v>
      </c>
      <c r="S32" s="407"/>
      <c r="T32" s="642"/>
      <c r="U32" s="228">
        <f t="shared" si="1"/>
        <v>8</v>
      </c>
      <c r="V32" s="177"/>
      <c r="W32" s="17">
        <v>29</v>
      </c>
    </row>
    <row r="33" spans="2:23" ht="18" x14ac:dyDescent="0.25">
      <c r="B33" s="162">
        <v>30</v>
      </c>
      <c r="C33" s="179" t="s">
        <v>582</v>
      </c>
      <c r="D33" s="211" t="s">
        <v>583</v>
      </c>
      <c r="E33" s="165">
        <f t="shared" si="0"/>
        <v>14</v>
      </c>
      <c r="F33" s="803">
        <f t="shared" si="2"/>
        <v>2.25</v>
      </c>
      <c r="G33" s="810"/>
      <c r="H33" s="797">
        <v>2.25</v>
      </c>
      <c r="I33" s="806">
        <v>5</v>
      </c>
      <c r="J33" s="62">
        <f t="shared" si="4"/>
        <v>5.583333333333333</v>
      </c>
      <c r="K33" s="233" t="s">
        <v>582</v>
      </c>
      <c r="L33" s="714"/>
      <c r="M33" s="692">
        <v>2</v>
      </c>
      <c r="N33" s="712"/>
      <c r="O33" s="750">
        <v>2</v>
      </c>
      <c r="P33" s="403"/>
      <c r="Q33" s="640"/>
      <c r="R33" s="403"/>
      <c r="S33" s="405"/>
      <c r="T33" s="638"/>
      <c r="U33" s="228">
        <f t="shared" si="1"/>
        <v>4</v>
      </c>
      <c r="V33" s="178"/>
      <c r="W33" s="17">
        <v>30</v>
      </c>
    </row>
    <row r="34" spans="2:23" ht="18" x14ac:dyDescent="0.25">
      <c r="B34" s="162">
        <v>31</v>
      </c>
      <c r="C34" s="179" t="s">
        <v>584</v>
      </c>
      <c r="D34" s="211" t="s">
        <v>585</v>
      </c>
      <c r="E34" s="165">
        <f t="shared" si="0"/>
        <v>21</v>
      </c>
      <c r="F34" s="803">
        <f t="shared" si="2"/>
        <v>5.875</v>
      </c>
      <c r="G34" s="810"/>
      <c r="H34" s="797">
        <v>5.875</v>
      </c>
      <c r="I34" s="806">
        <v>14</v>
      </c>
      <c r="J34" s="62">
        <f t="shared" si="4"/>
        <v>12.458333333333334</v>
      </c>
      <c r="K34" s="233" t="s">
        <v>584</v>
      </c>
      <c r="L34" s="714">
        <v>3</v>
      </c>
      <c r="M34" s="692">
        <v>2</v>
      </c>
      <c r="N34" s="712"/>
      <c r="O34" s="750">
        <v>2</v>
      </c>
      <c r="P34" s="403">
        <v>2</v>
      </c>
      <c r="Q34" s="640"/>
      <c r="R34" s="403">
        <v>2</v>
      </c>
      <c r="S34" s="405"/>
      <c r="T34" s="638"/>
      <c r="U34" s="228">
        <f t="shared" si="1"/>
        <v>11</v>
      </c>
      <c r="V34" s="178"/>
      <c r="W34" s="17">
        <v>31</v>
      </c>
    </row>
    <row r="35" spans="2:23" ht="18.75" thickBot="1" x14ac:dyDescent="0.3">
      <c r="B35" s="812">
        <v>32</v>
      </c>
      <c r="C35" s="828" t="s">
        <v>586</v>
      </c>
      <c r="D35" s="829" t="s">
        <v>587</v>
      </c>
      <c r="E35" s="166">
        <f t="shared" si="0"/>
        <v>17</v>
      </c>
      <c r="F35" s="830">
        <f t="shared" si="2"/>
        <v>3.75</v>
      </c>
      <c r="G35" s="831"/>
      <c r="H35" s="815">
        <v>3.75</v>
      </c>
      <c r="I35" s="809">
        <v>11</v>
      </c>
      <c r="J35" s="817">
        <f t="shared" si="4"/>
        <v>9.5833333333333339</v>
      </c>
      <c r="K35" s="832" t="s">
        <v>586</v>
      </c>
      <c r="L35" s="715"/>
      <c r="M35" s="694">
        <v>2</v>
      </c>
      <c r="N35" s="833">
        <v>2</v>
      </c>
      <c r="O35" s="751"/>
      <c r="P35" s="834">
        <v>2</v>
      </c>
      <c r="Q35" s="641"/>
      <c r="R35" s="406">
        <v>1</v>
      </c>
      <c r="S35" s="407"/>
      <c r="T35" s="642"/>
      <c r="U35" s="835">
        <f t="shared" si="1"/>
        <v>7</v>
      </c>
      <c r="V35" s="819"/>
      <c r="W35" s="17">
        <v>32</v>
      </c>
    </row>
    <row r="36" spans="2:23" ht="21.75" thickBot="1" x14ac:dyDescent="0.5">
      <c r="B36" s="847" t="s">
        <v>166</v>
      </c>
      <c r="C36" s="848"/>
      <c r="D36" s="849"/>
      <c r="E36" s="96">
        <f t="shared" si="0"/>
        <v>14.90625</v>
      </c>
      <c r="F36" s="97">
        <f>AVERAGE(F4:F35)</f>
        <v>4.171875</v>
      </c>
      <c r="G36" s="821" t="e">
        <f>AVERAGE(G4:G35)</f>
        <v>#DIV/0!</v>
      </c>
      <c r="H36" s="836">
        <f>AVERAGE(H4:H35)</f>
        <v>4.171875</v>
      </c>
      <c r="I36" s="719">
        <f>AVERAGE(I4:I35)</f>
        <v>9.4838709677419359</v>
      </c>
      <c r="J36" s="99">
        <f>AVERAGE(J4:J35)</f>
        <v>8.46875</v>
      </c>
      <c r="K36" s="213" t="s">
        <v>588</v>
      </c>
      <c r="L36" s="888"/>
      <c r="M36" s="1"/>
      <c r="N36" s="1"/>
      <c r="O36" s="1"/>
      <c r="P36" s="1"/>
      <c r="Q36" s="1"/>
      <c r="R36" s="1"/>
      <c r="S36" s="1"/>
      <c r="T36" s="846"/>
      <c r="U36" s="397">
        <f>AVERAGE(U4:U35)</f>
        <v>4.90625</v>
      </c>
      <c r="V36" s="72"/>
      <c r="W36" s="18"/>
    </row>
  </sheetData>
  <mergeCells count="4">
    <mergeCell ref="C2:I2"/>
    <mergeCell ref="L2:T2"/>
    <mergeCell ref="B36:D36"/>
    <mergeCell ref="L36:T36"/>
  </mergeCells>
  <hyperlinks>
    <hyperlink ref="L2" r:id="rId1" display="Implication Trimestre 3" xr:uid="{6DAB8F1B-ED88-4783-AEC6-02BF1D78EDD8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praealtus </vt:lpstr>
      <vt:lpstr>Tg7 Trim 3</vt:lpstr>
      <vt:lpstr>1ere 4  Trim 3</vt:lpstr>
      <vt:lpstr>rattrapage T3</vt:lpstr>
      <vt:lpstr>2nde 1 T 3</vt:lpstr>
      <vt:lpstr>2nde 3 T 3</vt:lpstr>
      <vt:lpstr>2nde 4 T 3</vt:lpstr>
      <vt:lpstr>2nde 7 T3</vt:lpstr>
      <vt:lpstr>2nde 9 T3 </vt:lpstr>
      <vt:lpstr>Tg3 T2 à T3 evol</vt:lpstr>
      <vt:lpstr>projection BAC (2)</vt:lpstr>
      <vt:lpstr>TG7 synth T1 T2</vt:lpstr>
      <vt:lpstr>Tg 7 Gr et op</vt:lpstr>
      <vt:lpstr>'2nde 7 T3'!Zone_d_impression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garnaud</dc:creator>
  <cp:lastModifiedBy>GARNAUD Michel</cp:lastModifiedBy>
  <cp:revision>0</cp:revision>
  <cp:lastPrinted>2023-01-20T11:32:48Z</cp:lastPrinted>
  <dcterms:created xsi:type="dcterms:W3CDTF">2020-09-01T20:23:58Z</dcterms:created>
  <dcterms:modified xsi:type="dcterms:W3CDTF">2026-05-16T20:59:48Z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0x0101004111F3FA584083479972669E8798366B</vt:lpwstr>
  </property>
</Properties>
</file>